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0" activeTab="0"/>
  </bookViews>
  <sheets>
    <sheet name="Титульный лист" sheetId="1" r:id="rId1"/>
    <sheet name="Раздел 1.1" sheetId="2" r:id="rId2"/>
    <sheet name="Раздел 1.2" sheetId="3" r:id="rId3"/>
    <sheet name="Раздел 2.1" sheetId="4" r:id="rId4"/>
    <sheet name="Раздел 2.2." sheetId="5" r:id="rId5"/>
    <sheet name=" Раздел 2.3." sheetId="6" r:id="rId6"/>
    <sheet name="Раздел 2.4." sheetId="7" r:id="rId7"/>
    <sheet name="Раздел 2.5." sheetId="8" r:id="rId8"/>
    <sheet name="Раздел 2.6." sheetId="9" r:id="rId9"/>
    <sheet name="Раздел 2.7." sheetId="10" r:id="rId10"/>
    <sheet name="Раздел 2.8." sheetId="11" r:id="rId11"/>
    <sheet name="Раздел 3.1." sheetId="12" r:id="rId12"/>
    <sheet name="Раздел 3.2." sheetId="13" r:id="rId13"/>
    <sheet name="Раздел 3.3." sheetId="14" r:id="rId14"/>
    <sheet name="Раздел 4.1." sheetId="15" r:id="rId15"/>
    <sheet name="Раздел 4.2." sheetId="16" r:id="rId16"/>
    <sheet name="Раздел 5.1" sheetId="17" r:id="rId17"/>
    <sheet name="Раздел 5.2" sheetId="18" r:id="rId18"/>
    <sheet name="Справка" sheetId="19" r:id="rId19"/>
    <sheet name="Лист1" sheetId="20" r:id="rId20"/>
  </sheets>
  <definedNames>
    <definedName name="Year">'Титульный лист'!#REF!</definedName>
    <definedName name="Year1">#REF!</definedName>
    <definedName name="Year2">'Титульный лист'!$AN$15</definedName>
    <definedName name="Year21">#REF!</definedName>
  </definedNames>
  <calcPr fullCalcOnLoad="1"/>
</workbook>
</file>

<file path=xl/sharedStrings.xml><?xml version="1.0" encoding="utf-8"?>
<sst xmlns="http://schemas.openxmlformats.org/spreadsheetml/2006/main" count="474" uniqueCount="328">
  <si>
    <t>ФЕДЕРАЛЬНОЕ ГОСУДАРСТВЕННОЕ СТАТИСТИЧЕСКОЕ НАБЛЮДЕНИЕ</t>
  </si>
  <si>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</si>
  <si>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</si>
  <si>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</si>
  <si>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 xml:space="preserve"> влечет ответственность, установленную статьей 13.19 Кодекса Российской Федерации об административных правонарушениях  
 от 30.12.2001 № 195-ФЗ,  а также статьей 3 Закона Российской Федерации от 13.05.92 № 2761-1 “Об ответственности за нарушение</t>
  </si>
  <si>
    <t xml:space="preserve"> 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</si>
  <si>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</si>
  <si>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ДЕЯТЕЛЬНОСТИ ДОШКОЛЬНОГО ОБРАЗОВАНИЯ</t>
  </si>
  <si>
    <t xml:space="preserve"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  </t>
  </si>
  <si>
    <t>за</t>
  </si>
  <si>
    <t>за 2014 г.</t>
  </si>
  <si>
    <t>Представляют:</t>
  </si>
  <si>
    <t>Сроки предоставления</t>
  </si>
  <si>
    <t xml:space="preserve">Форма № 85-К </t>
  </si>
  <si>
    <t>Форма № 85-К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</si>
  <si>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</si>
  <si>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16 января                                                 после отчетного периода</t>
  </si>
  <si>
    <t>Приказ Росстата: 
Об утверждении формы 
от 06.11.2014 № 640 
О внесении изменений 
(при наличии)
от_________№_____ 
от_______№______</t>
  </si>
  <si>
    <t>- территориальному органу Росстата в субъекте Российской Федерации 
по установленному им адресу</t>
  </si>
  <si>
    <t>Годовая</t>
  </si>
  <si>
    <t>Код формы по ОКУД</t>
  </si>
  <si>
    <t>Код</t>
  </si>
  <si>
    <t>отчитывающейся организации по ОКПО</t>
  </si>
  <si>
    <t>Раздел 1. Общие сведения об организации</t>
  </si>
  <si>
    <t>1.1. Организационная структура организации</t>
  </si>
  <si>
    <t>Наименование показателя</t>
  </si>
  <si>
    <t>№
строки</t>
  </si>
  <si>
    <t>Да - 1; Нет - 0</t>
  </si>
  <si>
    <t>Дошкольная образовательная организация</t>
  </si>
  <si>
    <t>01</t>
  </si>
  <si>
    <t>Обособленное структурное подразделение (филиал) дошкольной образовательной организации</t>
  </si>
  <si>
    <t>02</t>
  </si>
  <si>
    <t>Обособленное структурное подразделение (филиал)  общеобразовательной организации</t>
  </si>
  <si>
    <t>03</t>
  </si>
  <si>
    <t>Обособленное структурное подразделение (филиал) образовательной организации высшего образования</t>
  </si>
  <si>
    <t>04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</si>
  <si>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</si>
  <si>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05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</si>
  <si>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образовательной организации высшего образования</t>
  </si>
  <si>
    <t>06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</si>
  <si>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</si>
  <si>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07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</si>
  <si>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оином юридическом лице</t>
  </si>
  <si>
    <t>08</t>
  </si>
  <si>
    <t>1.2. Организация деятельности</t>
  </si>
  <si>
    <t>№ строки</t>
  </si>
  <si>
    <t>Код
 (проставляет отчитывающаяся организация)</t>
  </si>
  <si>
    <t>Режим работы</t>
  </si>
  <si>
    <t>Находится на капитальном ремонте</t>
  </si>
  <si>
    <t>Деятельность приостановлена</t>
  </si>
  <si>
    <t>Код типа поселения</t>
  </si>
  <si>
    <t>Лицензия на осуществлениеобразовательной деятельности</t>
  </si>
  <si>
    <t>Имеется ли в организации орган коллегиального управления с участием общественности</t>
  </si>
  <si>
    <t>Раздел 2. Сведения о численности воспитанников</t>
  </si>
  <si>
    <t>2.1. Распределение воспитанников по группам</t>
  </si>
  <si>
    <t xml:space="preserve">Код по ОКЕИ: человек – 792; единица – 642; место - 698 </t>
  </si>
  <si>
    <t>Численность воспитанников, человек</t>
  </si>
  <si>
    <t>Число групп, единиц</t>
  </si>
  <si>
    <t>Число мест</t>
  </si>
  <si>
    <t>из них:</t>
  </si>
  <si>
    <t>всего</t>
  </si>
  <si>
    <t>в том числе для детей в возрасте 3 года и старше</t>
  </si>
  <si>
    <t>Наименование показателей</t>
  </si>
  <si>
    <t>в группах для детей в возрасте 3 года 
и старше</t>
  </si>
  <si>
    <t>с ограниченными возможностями здоровья</t>
  </si>
  <si>
    <t>Всего (сумма строк 02, 11, 12, 15, 16, 17, 18)</t>
  </si>
  <si>
    <t xml:space="preserve">   в том числе:
группы компенсирующей направленности</t>
  </si>
  <si>
    <t>в том числе для детей:
        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</si>
  <si>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</si>
  <si>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</si>
  <si>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</si>
  <si>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</si>
  <si>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</si>
  <si>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</si>
  <si>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</si>
  <si>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</si>
  <si>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группы оздоровительной направленности</t>
  </si>
  <si>
    <t>из них:
для детей с туберкулезной интоксикацией</t>
  </si>
  <si>
    <t>для часто болеющих детей</t>
  </si>
  <si>
    <t>группы комбинированной направленности</t>
  </si>
  <si>
    <t>группы для детей раннего возраста</t>
  </si>
  <si>
    <t>группы по присмотру и уходу</t>
  </si>
  <si>
    <t>семейные дошкольные группы</t>
  </si>
  <si>
    <t>Из общего числа (строки 01): 
    группы кратковременного пребывания</t>
  </si>
  <si>
    <t>X</t>
  </si>
  <si>
    <t>группы круглосуточного пребывания</t>
  </si>
  <si>
    <t>разновозрастные группы</t>
  </si>
  <si>
    <t>2.2. Распределение воспитанников по возрасту</t>
  </si>
  <si>
    <t xml:space="preserve">      Код по ОКЕИ: человек – 792</t>
  </si>
  <si>
    <t>Всего, 
гр.3 = сумме гр. 4-11</t>
  </si>
  <si>
    <t>в том числе в возрасте, лет 
(число полных лет на 01.01.20__г.):</t>
  </si>
  <si>
    <t>7 и старше</t>
  </si>
  <si>
    <t>Численность воспитанников 
- всего</t>
  </si>
  <si>
    <t>из них - девочки</t>
  </si>
  <si>
    <t>Из общей численности 
воспитанников (из стр. 01) - 
воспитанники-инвалиды</t>
  </si>
  <si>
    <t xml:space="preserve"> </t>
  </si>
  <si>
    <t>2.3. Посещаемость организаций</t>
  </si>
  <si>
    <t xml:space="preserve">  Код по ОКЕИ: человеко-день - 540</t>
  </si>
  <si>
    <t xml:space="preserve">Всего </t>
  </si>
  <si>
    <t>в том числе воспитанниками в возрасте 
3 года и старше</t>
  </si>
  <si>
    <t>Число дней, проведенных воспитанниками в группах</t>
  </si>
  <si>
    <t>Число дней, пропущенных воспитанниками - всего 
(сумма строк 03, 04)</t>
  </si>
  <si>
    <t>в том числе: 
по болезни воспитанников</t>
  </si>
  <si>
    <t>по другим причинам</t>
  </si>
  <si>
    <t>Число дней работы организации за период с начала отчетного года (05)</t>
  </si>
  <si>
    <t>(код по ОКЕИ: сутки - 359)</t>
  </si>
  <si>
    <t>2.4. Организация летнего отдыха воспитанников</t>
  </si>
  <si>
    <t xml:space="preserve">  Код по ОКЕИ: человек - 792</t>
  </si>
  <si>
    <t>из них воспитанники 
в возрасте 3 года и старше</t>
  </si>
  <si>
    <t>Численность воспитанников, охваченных летними оздоровительными мероприятиями</t>
  </si>
  <si>
    <t>из них вывезены на дачи образовательной организацией</t>
  </si>
  <si>
    <t>2.5. Число случаев заболевания воспитанников</t>
  </si>
  <si>
    <t xml:space="preserve">  Код по ОКЕИ: единица – 642</t>
  </si>
  <si>
    <t xml:space="preserve">Всего зарегистрировано случаев заболевания </t>
  </si>
  <si>
    <t>из них у воспитанников в возрасте 
3 года и старше</t>
  </si>
  <si>
    <t>Всего (сумма строк 02-09)</t>
  </si>
  <si>
    <t>в том числе: 
бактериальная дизентерия</t>
  </si>
  <si>
    <t>энтериты, колиты и гастроэнтериты, вызванные установленными, не установленными и неточно обозначенными возбудителями</t>
  </si>
  <si>
    <t>скарлатина</t>
  </si>
  <si>
    <t>ангина (острый тонзиллит)</t>
  </si>
  <si>
    <t>грипп и острые инфекции верхних дыхательных путей</t>
  </si>
  <si>
    <t>пневмонии</t>
  </si>
  <si>
    <t>несчастные случаи, отравления, травмы</t>
  </si>
  <si>
    <t>другие заболевания</t>
  </si>
  <si>
    <t>Среднегодовая численность воспитанников за период с начала отчетного года (10)</t>
  </si>
  <si>
    <t>(код по ОКЕИ: человек - 792)</t>
  </si>
  <si>
    <t xml:space="preserve">2.6. Язык обучения и воспитания </t>
  </si>
  <si>
    <t xml:space="preserve">  Код по ОКЕИ: человек – 792</t>
  </si>
  <si>
    <t>Код языка 
по ОКИН</t>
  </si>
  <si>
    <t>Численность воспитанников, 
человек</t>
  </si>
  <si>
    <t>Численность воспитанников - всего
 (сумма строк 02-07)</t>
  </si>
  <si>
    <t>в том числе обучалось и воспитывалось на языках народов Российской Федерации</t>
  </si>
  <si>
    <t>русский</t>
  </si>
  <si>
    <t>2.7. Платные дополнительные образовательные услуги</t>
  </si>
  <si>
    <t>Наименование услуг</t>
  </si>
  <si>
    <t>Численность воспитанников</t>
  </si>
  <si>
    <t>Всего воспитанников, получающих платные дополнительные образовательные услуги (сумма строк 02-11)</t>
  </si>
  <si>
    <t>в том числе:
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</si>
  <si>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</si>
  <si>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</si>
  <si>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</si>
  <si>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</si>
  <si>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</si>
  <si>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</si>
  <si>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индивидуальное или групповое обучение по программам дошкольного образования детей, не посещающих отчитывающуюся дошкольную образовательную организацию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</si>
  <si>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</si>
  <si>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</si>
  <si>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</si>
  <si>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 xml:space="preserve">      Код по ОКЕИ: человек - 792; единица - 642</t>
  </si>
  <si>
    <t>Направления дополнительного 
образования детей</t>
  </si>
  <si>
    <t>Число кружков, секций, единиц</t>
  </si>
  <si>
    <t>Численность обучающихся, человек</t>
  </si>
  <si>
    <t>Всего</t>
  </si>
  <si>
    <t>в том числе 
платных</t>
  </si>
  <si>
    <t>в том числе на платной основе</t>
  </si>
  <si>
    <t>из гр.5 
девочки</t>
  </si>
  <si>
    <t>Всего (сумма строк 02-08)</t>
  </si>
  <si>
    <t>в том числе:
художественной</t>
  </si>
  <si>
    <t>физкультурно-спортивной</t>
  </si>
  <si>
    <t>технической</t>
  </si>
  <si>
    <t>туристско-краеведческой</t>
  </si>
  <si>
    <t>социально-педагогической</t>
  </si>
  <si>
    <t>естественнонаучной</t>
  </si>
  <si>
    <t>другие направления дополни-
тельного образования детей</t>
  </si>
  <si>
    <t>Раздел 3. Сведения о персонале организации</t>
  </si>
  <si>
    <t>3.1. Распределение персонала по уровню образования и полу</t>
  </si>
  <si>
    <t>(без внешних совместителей и работавших по договорам гражданско-правового характера)</t>
  </si>
  <si>
    <t xml:space="preserve">      Коды по ОКЕИ: человек – 792</t>
  </si>
  <si>
    <t>Всего работников</t>
  </si>
  <si>
    <t>из административного и педагогического персонала (стр.02-15) имеют образование:</t>
  </si>
  <si>
    <t>Из гр.3 - женщины</t>
  </si>
  <si>
    <t>Кроме того численность внешних совместителей</t>
  </si>
  <si>
    <t>высшее профессио-нальное</t>
  </si>
  <si>
    <t>из них педагогичес-кое</t>
  </si>
  <si>
    <t>среднее профессио-нальное</t>
  </si>
  <si>
    <t>из них педагоги-ческое</t>
  </si>
  <si>
    <t>Численность работников - всего (сумма строк 02, 04, 16, 17, 18, 21)</t>
  </si>
  <si>
    <t xml:space="preserve">в том числе персонал:                                                                            административный - всего                                                                                                                                                  </t>
  </si>
  <si>
    <t>из него заведующий, заместители заведующего</t>
  </si>
  <si>
    <t>педагогический - всего (сумма строк 05-15)</t>
  </si>
  <si>
    <t>из него:                                                                                 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</si>
  <si>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</si>
  <si>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</si>
  <si>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</si>
  <si>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</si>
  <si>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</si>
  <si>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</si>
  <si>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</si>
  <si>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</si>
  <si>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</si>
  <si>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</si>
  <si>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младшие воспитатели</t>
  </si>
  <si>
    <t>помощники воспитателей</t>
  </si>
  <si>
    <t>медицинский персонал - всего</t>
  </si>
  <si>
    <t>из него:                                                                                             врачи</t>
  </si>
  <si>
    <t>медицинские сестры</t>
  </si>
  <si>
    <t>обслуживающий персонал - всего (сумма строк 22-24)</t>
  </si>
  <si>
    <t>в тои числе:                                                                                           шеф-повар</t>
  </si>
  <si>
    <t>повар</t>
  </si>
  <si>
    <t>другие</t>
  </si>
  <si>
    <t>Из общей численности учителей-дефектологов (стр.10 гр.3): учителя, имеющие специальное дефектологическое образование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</si>
  <si>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стр. 02) (26)</t>
  </si>
  <si>
    <t>3.2. Распределение административного и педагогического персонала по возрасту</t>
  </si>
  <si>
    <t>Всего работников (сумма гр.4-11)</t>
  </si>
  <si>
    <t>В том числе в возрасте (число полных лет по состоянию на 1 января 20__года)</t>
  </si>
  <si>
    <t>моложе 25 лет</t>
  </si>
  <si>
    <t>25-29</t>
  </si>
  <si>
    <t>30-39</t>
  </si>
  <si>
    <t>40-44</t>
  </si>
  <si>
    <t>45-49</t>
  </si>
  <si>
    <t>50-54</t>
  </si>
  <si>
    <t>55-59</t>
  </si>
  <si>
    <t>60 лет и старше</t>
  </si>
  <si>
    <t>Численность работников - всего (сумма строк 02, 04)</t>
  </si>
  <si>
    <t xml:space="preserve">в том числе персонал:                                                                              административный - всего                                                                                                                                    </t>
  </si>
  <si>
    <t>3.3. Распределение административного и педагогического персонала по стажу работы</t>
  </si>
  <si>
    <t>Всего работников (сумма гр.4-9)</t>
  </si>
  <si>
    <t>в том числе имеют общий стаж работы, лет:</t>
  </si>
  <si>
    <t>из общей численности работников (гр.3) имеют педагогический стаж, всего 
(сумма 
гр.11-16)</t>
  </si>
  <si>
    <t>в том числе имеют педагогический стаж работы, лет:</t>
  </si>
  <si>
    <t>до 3</t>
  </si>
  <si>
    <t>от 3 до 5</t>
  </si>
  <si>
    <t>от 5 
до 10</t>
  </si>
  <si>
    <t>от 10 
до 15</t>
  </si>
  <si>
    <t>от 15 
до 20</t>
  </si>
  <si>
    <t>20 
и более</t>
  </si>
  <si>
    <t>Численность административного персонала и педагогических работников, всего</t>
  </si>
  <si>
    <t>из них                                                                             заведующие, 
заместители заведующих</t>
  </si>
  <si>
    <t>педагогический
 персонал</t>
  </si>
  <si>
    <t>Раздел 4. Материально-техническая база организации</t>
  </si>
  <si>
    <t>4.1. Площадь помещений дошкольной образовательной организации</t>
  </si>
  <si>
    <t xml:space="preserve">      Коды по ОКЕИ: квадратный метр - 055; место - 698</t>
  </si>
  <si>
    <t>Общая площадь зданий и помещений
(сумма гр.4-7)</t>
  </si>
  <si>
    <t>из нее площадь по форме владения, пользования:</t>
  </si>
  <si>
    <t>Из общей площади (гр.3) - площадь, сданная в аренду (субаренду)</t>
  </si>
  <si>
    <t>на правах собственности</t>
  </si>
  <si>
    <t>в оперативном управлении</t>
  </si>
  <si>
    <t>арендованная</t>
  </si>
  <si>
    <t>другие формы владения</t>
  </si>
  <si>
    <t>Общая площадь зданий и помещений</t>
  </si>
  <si>
    <t>из нее:
площадь помещений, используемых непосредственно для нужд образовательной организации</t>
  </si>
  <si>
    <t>из нее:
групповых ячеек
(раздевальная, групповая, спальня, буфетная, туалетная)</t>
  </si>
  <si>
    <t>дополнительных помещений для занятий с детьми, 
предназначенных для поочередного использования всеми
или несколькими детскими группами (музыкальный зал,
физкультурный зал, бассейн, кабинет логопеда и др.)</t>
  </si>
  <si>
    <t>Из строки 03 - площадь групповых ячеек для детей в возрасте 3 года и старше</t>
  </si>
  <si>
    <t xml:space="preserve">Число мест в изоляторе </t>
  </si>
  <si>
    <t>(06)</t>
  </si>
  <si>
    <t>мест</t>
  </si>
  <si>
    <t>Дошкольная образовательная организация имеет:</t>
  </si>
  <si>
    <t>Музыкальный зал</t>
  </si>
  <si>
    <t>(07)</t>
  </si>
  <si>
    <t>да - «1»; нет - «0»</t>
  </si>
  <si>
    <t xml:space="preserve">Физкультурный зал </t>
  </si>
  <si>
    <t>(08)</t>
  </si>
  <si>
    <t>Закрытый плавательный бассейн</t>
  </si>
  <si>
    <t>(09)</t>
  </si>
  <si>
    <t xml:space="preserve">Зимний сад </t>
  </si>
  <si>
    <t>(10)</t>
  </si>
  <si>
    <t>4.2. Техническое состояние зданий дошкольной образовательной организации. Электронные ресурсы</t>
  </si>
  <si>
    <t xml:space="preserve">  Код по ОКЕИ: единица - 642</t>
  </si>
  <si>
    <t>Требует капитального ремонта</t>
  </si>
  <si>
    <t>Находится в аварийном состоянии</t>
  </si>
  <si>
    <t>Имеет:
    все виды благоустройства</t>
  </si>
  <si>
    <t>центральное отопление</t>
  </si>
  <si>
    <t>водоснабжение</t>
  </si>
  <si>
    <t>канализацию</t>
  </si>
  <si>
    <t xml:space="preserve">Число зданий организации - всего </t>
  </si>
  <si>
    <t>из них</t>
  </si>
  <si>
    <t>находятся в аварийном состоянии</t>
  </si>
  <si>
    <t>требуют капитального ремонта</t>
  </si>
  <si>
    <t xml:space="preserve">Число персональных компьютеров </t>
  </si>
  <si>
    <t>из них доступны для пользования детьми</t>
  </si>
  <si>
    <t>(11)</t>
  </si>
  <si>
    <t>Число компьютеров, имеющих доступ к сети Интернет</t>
  </si>
  <si>
    <t>(12)</t>
  </si>
  <si>
    <t>Наличие адреса электронной почты: да - «1»; нет - «0»</t>
  </si>
  <si>
    <t>(13)</t>
  </si>
  <si>
    <t>Дошкольная образовательная организация (укажите соответствующий код: да – 1, нет – 0):</t>
  </si>
  <si>
    <t>имеет собственный сайт в сети Интернет</t>
  </si>
  <si>
    <t>(14)</t>
  </si>
  <si>
    <t>Предоставляет на своем сайте нормативно закрепленный перечень сведений о своей деятельности</t>
  </si>
  <si>
    <t>(15)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</si>
  <si>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</si>
  <si>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</si>
  <si>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 xml:space="preserve">  Код по ОКЕИ: тысяча рублей - 384 (с одним десятичным знаком)</t>
  </si>
  <si>
    <t>Фактически</t>
  </si>
  <si>
    <t>Объем средств организации - всего (сумма строк 02, 06)</t>
  </si>
  <si>
    <t>в том числе:                                                                                бюджетные средства - всего (сумма строк 03-05)</t>
  </si>
  <si>
    <t>в том числе бюджета</t>
  </si>
  <si>
    <t>федерального</t>
  </si>
  <si>
    <t>субъекта Российской Федерации</t>
  </si>
  <si>
    <t>местного</t>
  </si>
  <si>
    <t>внебюджетные средства (сумма строк 07, 08, 10-12)</t>
  </si>
  <si>
    <t>в том числе средства: 
организаций</t>
  </si>
  <si>
    <t>населения</t>
  </si>
  <si>
    <t>из них родительская плата</t>
  </si>
  <si>
    <t>внебюджетных фондов</t>
  </si>
  <si>
    <t>иностранных источников</t>
  </si>
  <si>
    <t>другие внебюджетные средства</t>
  </si>
  <si>
    <t>5.2. Расходы организации</t>
  </si>
  <si>
    <t>Расходы организации - всего (сумма строк 02, 04-11)</t>
  </si>
  <si>
    <t xml:space="preserve">в том числе:                                                                           оплата труда        </t>
  </si>
  <si>
    <t>из нее:                                                                педагогического персонала (без совместителей)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</si>
  <si>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</si>
  <si>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</si>
  <si>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</si>
  <si>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</si>
  <si>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</si>
  <si>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</si>
  <si>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</si>
  <si>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затраты</t>
  </si>
  <si>
    <t>Инвестиции, направленные на приобретение основных фондов</t>
  </si>
  <si>
    <t>Справка</t>
  </si>
  <si>
    <t>Среднесписочная численность педагогического персонала (без совместителей)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</si>
  <si>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</si>
  <si>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Руководитель СП</t>
  </si>
  <si>
    <t>Кирдяшкина А.В.</t>
  </si>
  <si>
    <t>_________________</t>
  </si>
  <si>
    <t>(должность)</t>
  </si>
  <si>
    <t>(Ф.И.О)</t>
  </si>
  <si>
    <t>(подпись)</t>
  </si>
  <si>
    <t>8(84674)33189</t>
  </si>
  <si>
    <t>E-mail:</t>
  </si>
  <si>
    <t>school33189@yandex.ru</t>
  </si>
  <si>
    <t>(номер контактного телефона)</t>
  </si>
  <si>
    <t>(дата составления документа)</t>
  </si>
  <si>
    <r>
      <t>Почтовый адрес</t>
    </r>
    <r>
      <rPr>
        <b/>
        <u val="single"/>
        <sz val="11"/>
        <rFont val="Times New Roman"/>
        <family val="1"/>
      </rPr>
      <t xml:space="preserve"> 446167, Самарская область, муниципальный район Пестравский, с. Михайло-Овсянка, ул. Советская, д. 23Б</t>
    </r>
  </si>
  <si>
    <t>48109870360002</t>
  </si>
  <si>
    <r>
      <t xml:space="preserve">Наименование отчитывающейся организации </t>
    </r>
    <r>
      <rPr>
        <b/>
        <u val="single"/>
        <sz val="11"/>
        <rFont val="Times New Roman"/>
        <family val="1"/>
      </rPr>
      <t xml:space="preserve"> ГБОУ ООШ с. Михайло-Овсянка м.р. Пестравский (структурное подразделение детский сад "Колосок")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</si>
</sst>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"/>
    <numFmt numFmtId="166" formatCode="0.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27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wrapText="1"/>
    </xf>
    <xf numFmtId="0" fontId="9" fillId="33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34" borderId="27" xfId="0" applyFont="1" applyFill="1" applyBorder="1" applyAlignment="1" applyProtection="1">
      <alignment horizontal="center" wrapText="1"/>
      <protection locked="0"/>
    </xf>
    <xf numFmtId="165" fontId="2" fillId="0" borderId="27" xfId="0" applyNumberFormat="1" applyFont="1" applyBorder="1" applyAlignment="1">
      <alignment horizontal="center" wrapText="1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27" xfId="0" applyFont="1" applyBorder="1" applyAlignment="1">
      <alignment vertical="top" wrapText="1"/>
    </xf>
    <xf numFmtId="1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left" vertical="top" wrapText="1" indent="1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 indent="3"/>
    </xf>
    <xf numFmtId="0" fontId="2" fillId="0" borderId="31" xfId="0" applyFont="1" applyBorder="1" applyAlignment="1">
      <alignment horizontal="left" vertical="top" wrapText="1" indent="1"/>
    </xf>
    <xf numFmtId="0" fontId="2" fillId="0" borderId="31" xfId="0" applyFont="1" applyBorder="1" applyAlignment="1">
      <alignment horizontal="left" vertical="top" wrapText="1" indent="3"/>
    </xf>
    <xf numFmtId="0" fontId="4" fillId="35" borderId="27" xfId="0" applyFont="1" applyFill="1" applyBorder="1" applyAlignment="1">
      <alignment/>
    </xf>
    <xf numFmtId="0" fontId="2" fillId="0" borderId="31" xfId="0" applyFont="1" applyBorder="1" applyAlignment="1">
      <alignment horizontal="left" vertical="top" wrapText="1"/>
    </xf>
    <xf numFmtId="0" fontId="4" fillId="34" borderId="27" xfId="0" applyFont="1" applyFill="1" applyBorder="1" applyAlignment="1">
      <alignment horizontal="center" wrapText="1"/>
    </xf>
    <xf numFmtId="0" fontId="4" fillId="34" borderId="27" xfId="0" applyFont="1" applyFill="1" applyBorder="1" applyAlignment="1" applyProtection="1">
      <alignment horizontal="center" wrapText="1"/>
      <protection locked="0"/>
    </xf>
    <xf numFmtId="1" fontId="3" fillId="35" borderId="27" xfId="0" applyNumberFormat="1" applyFont="1" applyFill="1" applyBorder="1" applyAlignment="1">
      <alignment horizontal="center" vertical="center" wrapText="1"/>
    </xf>
    <xf numFmtId="1" fontId="4" fillId="35" borderId="27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3" fillId="35" borderId="27" xfId="0" applyFont="1" applyFill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left" wrapText="1" indent="2"/>
    </xf>
    <xf numFmtId="165" fontId="2" fillId="0" borderId="27" xfId="0" applyNumberFormat="1" applyFont="1" applyBorder="1" applyAlignment="1">
      <alignment horizontal="center"/>
    </xf>
    <xf numFmtId="0" fontId="4" fillId="35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indent="2"/>
    </xf>
    <xf numFmtId="0" fontId="2" fillId="0" borderId="27" xfId="0" applyFont="1" applyBorder="1" applyAlignment="1">
      <alignment horizontal="left" indent="1"/>
    </xf>
    <xf numFmtId="0" fontId="2" fillId="34" borderId="27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34" borderId="0" xfId="0" applyFill="1" applyAlignment="1">
      <alignment/>
    </xf>
    <xf numFmtId="166" fontId="3" fillId="35" borderId="27" xfId="0" applyNumberFormat="1" applyFont="1" applyFill="1" applyBorder="1" applyAlignment="1">
      <alignment horizontal="center" vertical="center" wrapText="1"/>
    </xf>
    <xf numFmtId="166" fontId="4" fillId="35" borderId="27" xfId="0" applyNumberFormat="1" applyFont="1" applyFill="1" applyBorder="1" applyAlignment="1">
      <alignment horizontal="center" vertical="center" wrapText="1"/>
    </xf>
    <xf numFmtId="166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166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35" borderId="36" xfId="42" applyNumberFormat="1" applyFont="1" applyFill="1" applyBorder="1" applyAlignment="1" applyProtection="1">
      <alignment horizontal="center" wrapText="1"/>
      <protection locked="0"/>
    </xf>
    <xf numFmtId="0" fontId="4" fillId="35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37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left" vertical="center" wrapText="1" indent="2"/>
    </xf>
    <xf numFmtId="0" fontId="6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wrapText="1"/>
    </xf>
    <xf numFmtId="0" fontId="4" fillId="35" borderId="3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4" fontId="2" fillId="33" borderId="36" xfId="0" applyNumberFormat="1" applyFont="1" applyFill="1" applyBorder="1" applyAlignment="1">
      <alignment horizontal="center"/>
    </xf>
    <xf numFmtId="0" fontId="5" fillId="0" borderId="30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chool33189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0"/>
  <sheetViews>
    <sheetView showGridLines="0" tabSelected="1" zoomScaleSheetLayoutView="91" zoomScalePageLayoutView="0" workbookViewId="0" topLeftCell="A18">
      <selection activeCell="A31" sqref="A31:EV31"/>
    </sheetView>
  </sheetViews>
  <sheetFormatPr defaultColWidth="9.00390625" defaultRowHeight="12.75"/>
  <cols>
    <col min="1" max="4" width="1.75390625" style="1" customWidth="1"/>
    <col min="5" max="5" width="2.75390625" style="1" customWidth="1"/>
    <col min="6" max="20" width="0" style="1" hidden="1" customWidth="1"/>
    <col min="21" max="30" width="1.75390625" style="1" customWidth="1"/>
    <col min="31" max="31" width="0.875" style="1" customWidth="1"/>
    <col min="32" max="41" width="0" style="1" hidden="1" customWidth="1"/>
    <col min="42" max="51" width="1.75390625" style="1" customWidth="1"/>
    <col min="52" max="52" width="0.875" style="1" customWidth="1"/>
    <col min="53" max="53" width="0" style="1" hidden="1" customWidth="1"/>
    <col min="54" max="54" width="0.12890625" style="1" customWidth="1"/>
    <col min="55" max="61" width="0" style="1" hidden="1" customWidth="1"/>
    <col min="62" max="62" width="0.74609375" style="1" customWidth="1"/>
    <col min="63" max="70" width="1.75390625" style="1" customWidth="1"/>
    <col min="71" max="71" width="3.125" style="1" customWidth="1"/>
    <col min="72" max="72" width="0" style="1" hidden="1" customWidth="1"/>
    <col min="73" max="73" width="0.12890625" style="1" customWidth="1"/>
    <col min="74" max="80" width="0" style="1" hidden="1" customWidth="1"/>
    <col min="81" max="81" width="4.375" style="1" customWidth="1"/>
    <col min="82" max="82" width="0" style="1" hidden="1" customWidth="1"/>
    <col min="83" max="83" width="3.00390625" style="1" customWidth="1"/>
    <col min="84" max="89" width="1.75390625" style="1" customWidth="1"/>
    <col min="90" max="90" width="2.75390625" style="1" customWidth="1"/>
    <col min="91" max="91" width="0.12890625" style="1" customWidth="1"/>
    <col min="92" max="98" width="0" style="1" hidden="1" customWidth="1"/>
    <col min="99" max="104" width="1.75390625" style="1" customWidth="1"/>
    <col min="105" max="105" width="0.37109375" style="1" customWidth="1"/>
    <col min="106" max="109" width="0" style="1" hidden="1" customWidth="1"/>
    <col min="110" max="110" width="0.875" style="1" customWidth="1"/>
    <col min="111" max="116" width="0" style="1" hidden="1" customWidth="1"/>
    <col min="117" max="117" width="0.2421875" style="1" customWidth="1"/>
    <col min="118" max="128" width="1.75390625" style="1" customWidth="1"/>
    <col min="129" max="129" width="2.625" style="1" customWidth="1"/>
    <col min="130" max="134" width="0" style="1" hidden="1" customWidth="1"/>
    <col min="135" max="138" width="1.75390625" style="1" customWidth="1"/>
    <col min="139" max="139" width="10.375" style="1" customWidth="1"/>
    <col min="140" max="151" width="0" style="1" hidden="1" customWidth="1"/>
    <col min="152" max="152" width="1.75390625" style="1" customWidth="1"/>
  </cols>
  <sheetData>
    <row r="1" ht="12.75" hidden="1"/>
    <row r="2" ht="12.75" hidden="1"/>
    <row r="3" spans="1:256" s="6" customFormat="1" ht="19.5" customHeight="1">
      <c r="A3" s="2"/>
      <c r="B3" s="2"/>
      <c r="C3" s="2"/>
      <c r="D3" s="2"/>
      <c r="E3" s="2"/>
      <c r="F3" s="2"/>
      <c r="G3" s="3"/>
      <c r="H3" s="4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32"/>
      <c r="V3" s="132"/>
      <c r="W3" s="132"/>
      <c r="X3" s="132"/>
      <c r="Y3" s="133" t="s">
        <v>1</v>
      </c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7"/>
      <c r="EJ3" s="5"/>
      <c r="EK3" s="5"/>
      <c r="EL3" s="5"/>
      <c r="EM3" s="5"/>
      <c r="EN3" s="5"/>
      <c r="EO3" s="8"/>
      <c r="EP3" s="3"/>
      <c r="EQ3" s="3"/>
      <c r="ER3" s="2"/>
      <c r="ES3" s="2"/>
      <c r="ET3" s="2"/>
      <c r="EU3" s="2"/>
      <c r="EV3" s="2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ht="7.5" customHeight="1"/>
    <row r="5" spans="1:256" s="12" customFormat="1" ht="19.5" customHeight="1">
      <c r="A5" s="2"/>
      <c r="B5" s="2"/>
      <c r="C5" s="2"/>
      <c r="D5" s="2"/>
      <c r="E5" s="2"/>
      <c r="F5" s="2"/>
      <c r="G5" s="9"/>
      <c r="H5" s="10" t="s">
        <v>2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4"/>
      <c r="V5" s="134"/>
      <c r="W5" s="134"/>
      <c r="X5" s="134"/>
      <c r="Y5" s="135" t="s">
        <v>2</v>
      </c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"/>
      <c r="EJ5" s="11"/>
      <c r="EK5" s="11"/>
      <c r="EL5" s="11"/>
      <c r="EM5" s="11"/>
      <c r="EN5" s="11"/>
      <c r="EO5" s="14"/>
      <c r="EP5" s="9"/>
      <c r="EQ5" s="9"/>
      <c r="ER5" s="2"/>
      <c r="ES5" s="2"/>
      <c r="ET5" s="2"/>
      <c r="EU5" s="2"/>
      <c r="EV5" s="2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5" customFormat="1" ht="9.75" customHeight="1">
      <c r="A6" s="2"/>
      <c r="B6" s="2"/>
      <c r="C6" s="2"/>
      <c r="D6" s="2"/>
      <c r="E6" s="2"/>
      <c r="F6" s="2"/>
      <c r="G6" s="9"/>
      <c r="EP6" s="9"/>
      <c r="EQ6" s="9"/>
      <c r="ER6" s="2"/>
      <c r="ES6" s="2"/>
      <c r="ET6" s="2"/>
      <c r="EU6" s="2"/>
      <c r="EV6" s="13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0.75" customHeight="1">
      <c r="EV7" s="136"/>
    </row>
    <row r="8" spans="1:256" s="16" customFormat="1" ht="13.5" customHeight="1">
      <c r="A8" s="1"/>
      <c r="B8" s="1"/>
      <c r="C8" s="1"/>
      <c r="D8" s="1"/>
      <c r="E8" s="137" t="s">
        <v>3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7"/>
      <c r="EK8" s="17"/>
      <c r="EL8" s="17"/>
      <c r="EM8" s="17"/>
      <c r="EN8" s="17"/>
      <c r="EO8" s="17"/>
      <c r="EP8" s="17"/>
      <c r="EQ8" s="17"/>
      <c r="ER8" s="18"/>
      <c r="ES8" s="1"/>
      <c r="ET8" s="1"/>
      <c r="EU8" s="1"/>
      <c r="EV8" s="136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9" customFormat="1" ht="27" customHeight="1">
      <c r="A9" s="1"/>
      <c r="B9" s="1"/>
      <c r="C9" s="1"/>
      <c r="D9" s="1"/>
      <c r="E9" s="138" t="s">
        <v>4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9"/>
      <c r="EK9" s="9"/>
      <c r="EL9" s="9"/>
      <c r="EM9" s="9"/>
      <c r="EN9" s="9"/>
      <c r="EO9" s="9"/>
      <c r="EP9" s="9"/>
      <c r="EQ9" s="9"/>
      <c r="ER9" s="20"/>
      <c r="ES9" s="1"/>
      <c r="ET9" s="1"/>
      <c r="EU9" s="1"/>
      <c r="EV9" s="136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13.5" customHeight="1">
      <c r="A10" s="1"/>
      <c r="B10" s="1"/>
      <c r="C10" s="1"/>
      <c r="D10" s="1"/>
      <c r="E10" s="139" t="s">
        <v>5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22"/>
      <c r="EK10" s="22"/>
      <c r="EL10" s="22"/>
      <c r="EM10" s="22"/>
      <c r="EN10" s="22"/>
      <c r="EO10" s="22"/>
      <c r="EP10" s="22"/>
      <c r="EQ10" s="22"/>
      <c r="ER10" s="23"/>
      <c r="ES10" s="1"/>
      <c r="ET10" s="1"/>
      <c r="EU10" s="1"/>
      <c r="EV10" s="136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5" customFormat="1" ht="13.5" customHeight="1">
      <c r="A11" s="1"/>
      <c r="B11" s="1"/>
      <c r="C11" s="1"/>
      <c r="D11" s="1"/>
      <c r="EJ11" s="9"/>
      <c r="EK11" s="9"/>
      <c r="EL11" s="9"/>
      <c r="EM11" s="9"/>
      <c r="EN11" s="9"/>
      <c r="EO11" s="9"/>
      <c r="EP11" s="9"/>
      <c r="EQ11" s="9"/>
      <c r="ER11" s="9"/>
      <c r="ES11" s="1"/>
      <c r="ET11" s="1"/>
      <c r="EU11" s="1"/>
      <c r="EV11" s="136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" customFormat="1" ht="13.5" customHeight="1">
      <c r="A12" s="1"/>
      <c r="B12" s="1"/>
      <c r="C12" s="1"/>
      <c r="D12" s="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35" t="s">
        <v>6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5"/>
      <c r="EJ12" s="9"/>
      <c r="EK12" s="9"/>
      <c r="EL12" s="9"/>
      <c r="EM12" s="9"/>
      <c r="EN12" s="9"/>
      <c r="EO12" s="9"/>
      <c r="EP12" s="9"/>
      <c r="EQ12" s="9"/>
      <c r="ER12" s="9"/>
      <c r="ES12" s="1"/>
      <c r="ET12" s="1"/>
      <c r="EU12" s="1"/>
      <c r="EV12" s="136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12" customHeight="1">
      <c r="EV13" s="136"/>
    </row>
    <row r="14" spans="11:142" ht="41.25" customHeight="1">
      <c r="K14" s="24" t="s">
        <v>7</v>
      </c>
      <c r="L14" s="17"/>
      <c r="M14" s="17"/>
      <c r="N14" s="17"/>
      <c r="O14" s="17"/>
      <c r="P14" s="17"/>
      <c r="Q14" s="17"/>
      <c r="R14" s="17"/>
      <c r="S14" s="17"/>
      <c r="T14" s="17"/>
      <c r="U14" s="9"/>
      <c r="V14" s="9"/>
      <c r="W14" s="9"/>
      <c r="X14" s="9"/>
      <c r="Y14" s="9"/>
      <c r="Z14" s="20"/>
      <c r="AA14" s="140" t="s">
        <v>8</v>
      </c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3"/>
      <c r="EJ14" s="17"/>
      <c r="EK14" s="17"/>
      <c r="EL14" s="18"/>
    </row>
    <row r="15" spans="11:142" ht="15" customHeight="1">
      <c r="K15" s="25" t="s">
        <v>9</v>
      </c>
      <c r="L15" s="22"/>
      <c r="M15" s="22"/>
      <c r="N15" s="22"/>
      <c r="O15" s="22"/>
      <c r="P15" s="22"/>
      <c r="Q15" s="22"/>
      <c r="R15" s="22"/>
      <c r="S15" s="22"/>
      <c r="T15" s="22"/>
      <c r="U15" s="9"/>
      <c r="V15" s="9"/>
      <c r="W15" s="9"/>
      <c r="X15" s="9"/>
      <c r="Y15" s="9"/>
      <c r="Z15" s="20"/>
      <c r="AA15" s="141" t="s">
        <v>10</v>
      </c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3"/>
      <c r="EJ15" s="22"/>
      <c r="EK15" s="22"/>
      <c r="EL15" s="23"/>
    </row>
    <row r="16" ht="14.25" customHeight="1"/>
    <row r="17" ht="12.75" hidden="1">
      <c r="L17" s="26"/>
    </row>
    <row r="18" spans="1:256" s="27" customFormat="1" ht="15">
      <c r="A18" s="142" t="s">
        <v>11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 t="s">
        <v>12</v>
      </c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28"/>
      <c r="DO18" s="28"/>
      <c r="DP18" s="28"/>
      <c r="DQ18" s="28"/>
      <c r="DR18" s="28"/>
      <c r="DS18" s="143" t="s">
        <v>13</v>
      </c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29" t="s">
        <v>14</v>
      </c>
      <c r="EK18" s="29"/>
      <c r="EL18" s="29"/>
      <c r="EM18" s="29"/>
      <c r="EN18" s="29"/>
      <c r="EO18" s="29"/>
      <c r="EP18" s="29"/>
      <c r="EQ18" s="29"/>
      <c r="ER18" s="29"/>
      <c r="ES18" s="30"/>
      <c r="ET18" s="31"/>
      <c r="EU18" s="31"/>
      <c r="EV18" s="31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52" ht="38.25" customHeight="1">
      <c r="A19" s="144" t="s">
        <v>15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5" t="s">
        <v>16</v>
      </c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28"/>
      <c r="DO19" s="28"/>
      <c r="DP19" s="28"/>
      <c r="DQ19" s="28"/>
      <c r="DR19" s="28"/>
      <c r="DS19" s="146" t="s">
        <v>17</v>
      </c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</row>
    <row r="20" spans="1:152" ht="28.5" customHeight="1">
      <c r="A20" s="147" t="s">
        <v>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28"/>
      <c r="DO20" s="28"/>
      <c r="DP20" s="28"/>
      <c r="DQ20" s="28"/>
      <c r="DR20" s="28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</row>
    <row r="21" spans="1:152" ht="12.75" customHeight="1">
      <c r="A21" s="33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28"/>
      <c r="DO21" s="28"/>
      <c r="DP21" s="28"/>
      <c r="DQ21" s="28"/>
      <c r="DR21" s="28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</row>
    <row r="22" spans="1:152" ht="12.75" customHeight="1">
      <c r="A22" s="33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28"/>
      <c r="DO22" s="28"/>
      <c r="DP22" s="28"/>
      <c r="DQ22" s="28"/>
      <c r="DR22" s="28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</row>
    <row r="23" spans="1:152" ht="12.75" customHeight="1">
      <c r="A23" s="33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2"/>
      <c r="DO23" s="2"/>
      <c r="DP23" s="2"/>
      <c r="DQ23" s="2"/>
      <c r="DR23" s="2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</row>
    <row r="24" spans="1:152" ht="12.75" customHeight="1">
      <c r="A24" s="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2"/>
      <c r="DO24" s="2"/>
      <c r="DP24" s="2"/>
      <c r="DQ24" s="2"/>
      <c r="DR24" s="2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</row>
    <row r="25" spans="1:152" ht="11.25" customHeight="1">
      <c r="A25" s="33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2"/>
      <c r="DO25" s="2"/>
      <c r="DP25" s="2"/>
      <c r="DQ25" s="2"/>
      <c r="DR25" s="2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</row>
    <row r="26" spans="1:152" ht="12.75" customHeight="1" hidden="1">
      <c r="A26" s="33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2"/>
      <c r="DO26" s="2"/>
      <c r="DP26" s="2"/>
      <c r="DQ26" s="2"/>
      <c r="DR26" s="2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</row>
    <row r="27" spans="1:147" ht="9" customHeight="1" hidden="1">
      <c r="A27" s="34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2"/>
      <c r="DO27" s="2"/>
      <c r="DP27" s="2"/>
      <c r="DQ27" s="2"/>
      <c r="DR27" s="2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L27" s="10" t="s">
        <v>19</v>
      </c>
      <c r="EM27" s="11"/>
      <c r="EN27" s="11"/>
      <c r="EO27" s="11"/>
      <c r="EP27" s="11"/>
      <c r="EQ27" s="14"/>
    </row>
    <row r="28" spans="1:139" ht="12.75" customHeight="1">
      <c r="A28" s="35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2"/>
      <c r="DO28" s="2"/>
      <c r="DP28" s="2"/>
      <c r="DQ28" s="2"/>
      <c r="DR28" s="2"/>
      <c r="DS28" s="150" t="s">
        <v>19</v>
      </c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</row>
    <row r="29" spans="1:135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</row>
    <row r="30" ht="3" customHeight="1"/>
    <row r="31" spans="1:256" s="37" customFormat="1" ht="31.5" customHeight="1">
      <c r="A31" s="192" t="s">
        <v>327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4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7" customFormat="1" ht="15.75" customHeight="1">
      <c r="A32" s="151" t="s">
        <v>325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8" customFormat="1" ht="15.75" customHeight="1">
      <c r="A33" s="152" t="s">
        <v>20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 t="s">
        <v>21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9" customFormat="1" ht="12.7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4" t="s">
        <v>22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9" customFormat="1" ht="12.7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9" customFormat="1" ht="12.7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9" customFormat="1" ht="12.7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9" customFormat="1" ht="12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40" customFormat="1" ht="12.75">
      <c r="A39" s="155">
        <v>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>
        <v>2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>
        <v>3</v>
      </c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>
        <v>4</v>
      </c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1" customFormat="1" ht="12.75">
      <c r="A40" s="157">
        <v>609506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8" t="s">
        <v>326</v>
      </c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selectLockedCells="1" selectUnlockedCells="1"/>
  <mergeCells count="36">
    <mergeCell ref="A39:T39"/>
    <mergeCell ref="U39:BJ39"/>
    <mergeCell ref="BK39:DM39"/>
    <mergeCell ref="DN39:EV39"/>
    <mergeCell ref="A40:T40"/>
    <mergeCell ref="U40:BJ40"/>
    <mergeCell ref="BK40:DM40"/>
    <mergeCell ref="DN40:EV40"/>
    <mergeCell ref="B21:CE28"/>
    <mergeCell ref="DS28:EI28"/>
    <mergeCell ref="A31:EV31"/>
    <mergeCell ref="A32:EV32"/>
    <mergeCell ref="A33:T38"/>
    <mergeCell ref="U33:EV33"/>
    <mergeCell ref="U34:BJ38"/>
    <mergeCell ref="BK34:DM38"/>
    <mergeCell ref="DN34:EV38"/>
    <mergeCell ref="AA14:EH14"/>
    <mergeCell ref="AA15:EH15"/>
    <mergeCell ref="A18:CE18"/>
    <mergeCell ref="CF18:DM18"/>
    <mergeCell ref="DS18:EI18"/>
    <mergeCell ref="A19:CE19"/>
    <mergeCell ref="CF19:DM19"/>
    <mergeCell ref="DS19:EI27"/>
    <mergeCell ref="A20:CE20"/>
    <mergeCell ref="CF20:DM28"/>
    <mergeCell ref="U3:X3"/>
    <mergeCell ref="Y3:EH3"/>
    <mergeCell ref="U5:X5"/>
    <mergeCell ref="Y5:EH5"/>
    <mergeCell ref="EV6:EV13"/>
    <mergeCell ref="E8:EI8"/>
    <mergeCell ref="E9:EI9"/>
    <mergeCell ref="E10:EI10"/>
    <mergeCell ref="Y12:EH12"/>
  </mergeCells>
  <printOptions/>
  <pageMargins left="0.9055555555555556" right="0.31527777777777777" top="0.7875" bottom="0.39375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7:P31"/>
  <sheetViews>
    <sheetView showGridLines="0" zoomScale="75" zoomScaleNormal="75" zoomScalePageLayoutView="0" workbookViewId="0" topLeftCell="A17">
      <selection activeCell="A34" sqref="A34"/>
    </sheetView>
  </sheetViews>
  <sheetFormatPr defaultColWidth="9.00390625" defaultRowHeight="12.75"/>
  <cols>
    <col min="1" max="1" width="89.75390625" style="1" customWidth="1"/>
    <col min="2" max="14" width="0" style="89" hidden="1" customWidth="1"/>
    <col min="15" max="15" width="5.625" style="89" customWidth="1"/>
    <col min="16" max="16" width="28.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0" customFormat="1" ht="39.75" customHeight="1">
      <c r="A17" s="167" t="s">
        <v>133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t="15">
      <c r="A18" s="175" t="s">
        <v>107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42" customHeight="1">
      <c r="A19" s="52" t="s">
        <v>134</v>
      </c>
      <c r="B19" s="9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45</v>
      </c>
      <c r="P19" s="52" t="s">
        <v>135</v>
      </c>
    </row>
    <row r="20" spans="1:16" ht="12.75">
      <c r="A20" s="47">
        <v>1</v>
      </c>
      <c r="B20" s="9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47">
        <v>3</v>
      </c>
    </row>
    <row r="21" spans="1:16" ht="17.25" customHeight="1">
      <c r="A21" s="48" t="s">
        <v>136</v>
      </c>
      <c r="B21" s="9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8">
        <v>1</v>
      </c>
      <c r="P21" s="99">
        <f>SUM(P22:P31)</f>
        <v>0</v>
      </c>
    </row>
    <row r="22" spans="1:16" ht="25.5">
      <c r="A22" s="76" t="s">
        <v>137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8">
        <v>2</v>
      </c>
      <c r="P22" s="78"/>
    </row>
    <row r="23" spans="1:16" ht="15.75">
      <c r="A23" s="76" t="s">
        <v>138</v>
      </c>
      <c r="B23" s="9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8">
        <v>3</v>
      </c>
      <c r="P23" s="78"/>
    </row>
    <row r="24" spans="1:16" ht="15.75">
      <c r="A24" s="76" t="s">
        <v>139</v>
      </c>
      <c r="B24" s="9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>
        <v>4</v>
      </c>
      <c r="P24" s="78"/>
    </row>
    <row r="25" spans="1:16" ht="15.75">
      <c r="A25" s="76" t="s">
        <v>140</v>
      </c>
      <c r="B25" s="9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8">
        <v>5</v>
      </c>
      <c r="P25" s="78"/>
    </row>
    <row r="26" spans="1:16" ht="15.75">
      <c r="A26" s="76" t="s">
        <v>141</v>
      </c>
      <c r="B26" s="9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8">
        <v>6</v>
      </c>
      <c r="P26" s="78"/>
    </row>
    <row r="27" spans="1:16" ht="13.5" customHeight="1">
      <c r="A27" s="76" t="s">
        <v>142</v>
      </c>
      <c r="B27" s="9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8">
        <v>7</v>
      </c>
      <c r="P27" s="59"/>
    </row>
    <row r="28" spans="1:16" ht="13.5" customHeight="1">
      <c r="A28" s="76" t="s">
        <v>143</v>
      </c>
      <c r="B28" s="9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8">
        <v>8</v>
      </c>
      <c r="P28" s="59"/>
    </row>
    <row r="29" spans="1:16" ht="27.75" customHeight="1">
      <c r="A29" s="76" t="s">
        <v>144</v>
      </c>
      <c r="B29" s="9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8">
        <v>9</v>
      </c>
      <c r="P29" s="59"/>
    </row>
    <row r="30" spans="1:16" ht="13.5" customHeight="1">
      <c r="A30" s="76" t="s">
        <v>145</v>
      </c>
      <c r="B30" s="9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8">
        <v>10</v>
      </c>
      <c r="P30" s="59"/>
    </row>
    <row r="31" spans="1:16" ht="13.5" customHeight="1">
      <c r="A31" s="76" t="s">
        <v>146</v>
      </c>
      <c r="B31" s="9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8">
        <v>11</v>
      </c>
      <c r="P31" s="59"/>
    </row>
  </sheetData>
  <sheetProtection selectLockedCells="1" selectUnlockedCells="1"/>
  <mergeCells count="2">
    <mergeCell ref="A17:P17"/>
    <mergeCell ref="A18:P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6:T28"/>
  <sheetViews>
    <sheetView showGridLines="0" zoomScale="75" zoomScaleNormal="75" zoomScalePageLayoutView="0" workbookViewId="0" topLeftCell="A16">
      <selection activeCell="S28" sqref="S28"/>
    </sheetView>
  </sheetViews>
  <sheetFormatPr defaultColWidth="9.00390625" defaultRowHeight="12.75"/>
  <cols>
    <col min="1" max="1" width="47.125" style="1" customWidth="1"/>
    <col min="2" max="2" width="6.25390625" style="1" customWidth="1"/>
    <col min="3" max="15" width="0" style="1" hidden="1" customWidth="1"/>
    <col min="16" max="16" width="15.875" style="1" customWidth="1"/>
    <col min="17" max="17" width="16.875" style="1" customWidth="1"/>
    <col min="18" max="18" width="15.00390625" style="1" customWidth="1"/>
    <col min="19" max="19" width="17.625" style="1" customWidth="1"/>
    <col min="20" max="20" width="15.625" style="1" customWidth="1"/>
    <col min="21" max="21" width="12.75390625" style="1" customWidth="1"/>
    <col min="22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77" t="s">
        <v>147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1:20" ht="15">
      <c r="A17" s="174" t="s">
        <v>148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1:20" ht="37.5" customHeight="1">
      <c r="A18" s="171" t="s">
        <v>149</v>
      </c>
      <c r="B18" s="171" t="s">
        <v>45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71" t="s">
        <v>150</v>
      </c>
      <c r="Q18" s="171"/>
      <c r="R18" s="171" t="s">
        <v>151</v>
      </c>
      <c r="S18" s="171"/>
      <c r="T18" s="171"/>
    </row>
    <row r="19" spans="1:20" ht="34.5" customHeight="1">
      <c r="A19" s="171"/>
      <c r="B19" s="17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 t="s">
        <v>152</v>
      </c>
      <c r="Q19" s="52" t="s">
        <v>153</v>
      </c>
      <c r="R19" s="52" t="s">
        <v>152</v>
      </c>
      <c r="S19" s="52" t="s">
        <v>154</v>
      </c>
      <c r="T19" s="52" t="s">
        <v>155</v>
      </c>
    </row>
    <row r="20" spans="1:20" ht="12.75">
      <c r="A20" s="47">
        <v>1</v>
      </c>
      <c r="B20" s="47">
        <v>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.75">
      <c r="A21" s="48" t="s">
        <v>156</v>
      </c>
      <c r="B21" s="58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77">
        <f>SUM(P22:P28)</f>
        <v>4</v>
      </c>
      <c r="Q21" s="77">
        <f>SUM(Q22:Q28)</f>
        <v>0</v>
      </c>
      <c r="R21" s="77">
        <f>SUM(R22:R28)</f>
        <v>76</v>
      </c>
      <c r="S21" s="77">
        <f>SUM(S22:S28)</f>
        <v>0</v>
      </c>
      <c r="T21" s="77">
        <f>SUM(T22:T28)</f>
        <v>24</v>
      </c>
    </row>
    <row r="22" spans="1:20" ht="25.5">
      <c r="A22" s="76" t="s">
        <v>157</v>
      </c>
      <c r="B22" s="58">
        <v>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59">
        <v>1</v>
      </c>
      <c r="Q22" s="59"/>
      <c r="R22" s="59">
        <v>19</v>
      </c>
      <c r="S22" s="59"/>
      <c r="T22" s="59">
        <v>6</v>
      </c>
    </row>
    <row r="23" spans="1:20" ht="15.75">
      <c r="A23" s="76" t="s">
        <v>158</v>
      </c>
      <c r="B23" s="58">
        <v>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59">
        <v>1</v>
      </c>
      <c r="Q23" s="59"/>
      <c r="R23" s="59">
        <v>19</v>
      </c>
      <c r="S23" s="59"/>
      <c r="T23" s="59">
        <v>6</v>
      </c>
    </row>
    <row r="24" spans="1:20" ht="15.75">
      <c r="A24" s="76" t="s">
        <v>159</v>
      </c>
      <c r="B24" s="58">
        <v>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9"/>
      <c r="Q24" s="59"/>
      <c r="R24" s="59"/>
      <c r="S24" s="59"/>
      <c r="T24" s="59"/>
    </row>
    <row r="25" spans="1:20" ht="15.75">
      <c r="A25" s="76" t="s">
        <v>160</v>
      </c>
      <c r="B25" s="58">
        <v>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9"/>
      <c r="Q25" s="59"/>
      <c r="R25" s="59"/>
      <c r="S25" s="59"/>
      <c r="T25" s="59"/>
    </row>
    <row r="26" spans="1:20" ht="15.75">
      <c r="A26" s="76" t="s">
        <v>161</v>
      </c>
      <c r="B26" s="58">
        <v>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59"/>
      <c r="Q26" s="59"/>
      <c r="R26" s="59"/>
      <c r="S26" s="59"/>
      <c r="T26" s="59"/>
    </row>
    <row r="27" spans="1:20" ht="15.75">
      <c r="A27" s="76" t="s">
        <v>162</v>
      </c>
      <c r="B27" s="58">
        <v>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9">
        <v>1</v>
      </c>
      <c r="Q27" s="59"/>
      <c r="R27" s="59">
        <v>19</v>
      </c>
      <c r="S27" s="59"/>
      <c r="T27" s="59">
        <v>6</v>
      </c>
    </row>
    <row r="28" spans="1:20" ht="29.25" customHeight="1">
      <c r="A28" s="76" t="s">
        <v>163</v>
      </c>
      <c r="B28" s="58">
        <v>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9">
        <v>1</v>
      </c>
      <c r="Q28" s="59"/>
      <c r="R28" s="59">
        <v>19</v>
      </c>
      <c r="S28" s="59"/>
      <c r="T28" s="59">
        <v>6</v>
      </c>
    </row>
  </sheetData>
  <sheetProtection selectLockedCells="1" selectUnlockedCells="1"/>
  <mergeCells count="6">
    <mergeCell ref="A16:T16"/>
    <mergeCell ref="A17:T17"/>
    <mergeCell ref="A18:A19"/>
    <mergeCell ref="B18:B19"/>
    <mergeCell ref="P18:Q18"/>
    <mergeCell ref="R18:T18"/>
  </mergeCells>
  <printOptions/>
  <pageMargins left="0.7875" right="0.393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6:V49"/>
  <sheetViews>
    <sheetView showGridLines="0" zoomScale="75" zoomScaleNormal="75" zoomScalePageLayoutView="0" workbookViewId="0" topLeftCell="A18">
      <selection activeCell="V36" sqref="V36"/>
    </sheetView>
  </sheetViews>
  <sheetFormatPr defaultColWidth="9.00390625" defaultRowHeight="12.75"/>
  <cols>
    <col min="1" max="1" width="50.75390625" style="1" customWidth="1"/>
    <col min="2" max="2" width="9.125" style="1" customWidth="1"/>
    <col min="3" max="15" width="0" style="1" hidden="1" customWidth="1"/>
    <col min="16" max="16" width="13.75390625" style="1" customWidth="1"/>
    <col min="17" max="17" width="13.125" style="1" customWidth="1"/>
    <col min="18" max="18" width="14.00390625" style="1" customWidth="1"/>
    <col min="19" max="19" width="13.25390625" style="1" customWidth="1"/>
    <col min="20" max="20" width="15.375" style="1" customWidth="1"/>
    <col min="21" max="21" width="14.25390625" style="1" customWidth="1"/>
    <col min="22" max="22" width="16.1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78" t="s">
        <v>164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1:22" ht="19.5" customHeight="1">
      <c r="A17" s="173" t="s">
        <v>165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2" ht="19.5" customHeight="1">
      <c r="A18" s="179" t="s">
        <v>166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</row>
    <row r="19" spans="1:22" ht="15" customHeight="1">
      <c r="A19" s="174" t="s">
        <v>167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</row>
    <row r="20" spans="1:22" ht="43.5" customHeight="1">
      <c r="A20" s="171" t="s">
        <v>62</v>
      </c>
      <c r="B20" s="171" t="s">
        <v>45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71" t="s">
        <v>168</v>
      </c>
      <c r="Q20" s="152" t="s">
        <v>169</v>
      </c>
      <c r="R20" s="152"/>
      <c r="S20" s="152"/>
      <c r="T20" s="152"/>
      <c r="U20" s="171" t="s">
        <v>170</v>
      </c>
      <c r="V20" s="171" t="s">
        <v>171</v>
      </c>
    </row>
    <row r="21" spans="1:22" ht="42.75" customHeight="1">
      <c r="A21" s="171"/>
      <c r="B21" s="17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71"/>
      <c r="Q21" s="69" t="s">
        <v>172</v>
      </c>
      <c r="R21" s="69" t="s">
        <v>173</v>
      </c>
      <c r="S21" s="69" t="s">
        <v>174</v>
      </c>
      <c r="T21" s="69" t="s">
        <v>175</v>
      </c>
      <c r="U21" s="171"/>
      <c r="V21" s="171"/>
    </row>
    <row r="22" spans="1:22" ht="12.75">
      <c r="A22" s="47">
        <v>1</v>
      </c>
      <c r="B22" s="47">
        <v>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>
        <v>3</v>
      </c>
      <c r="Q22" s="47">
        <v>4</v>
      </c>
      <c r="R22" s="47">
        <v>5</v>
      </c>
      <c r="S22" s="47">
        <v>6</v>
      </c>
      <c r="T22" s="47">
        <v>7</v>
      </c>
      <c r="U22" s="47">
        <v>8</v>
      </c>
      <c r="V22" s="47">
        <v>9</v>
      </c>
    </row>
    <row r="23" spans="1:22" ht="27.75" customHeight="1">
      <c r="A23" s="74" t="s">
        <v>176</v>
      </c>
      <c r="B23" s="100">
        <v>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9">
        <f>P24+P26+P38+P39+P40+P43</f>
        <v>11</v>
      </c>
      <c r="Q23" s="101" t="s">
        <v>84</v>
      </c>
      <c r="R23" s="101" t="s">
        <v>84</v>
      </c>
      <c r="S23" s="101" t="s">
        <v>84</v>
      </c>
      <c r="T23" s="101" t="s">
        <v>84</v>
      </c>
      <c r="U23" s="77">
        <f>U24+U26+U38+U39+U40+U43</f>
        <v>9</v>
      </c>
      <c r="V23" s="77">
        <f>V26+V38+V39+V40+V43</f>
        <v>0</v>
      </c>
    </row>
    <row r="24" spans="1:22" ht="25.5" customHeight="1">
      <c r="A24" s="88" t="s">
        <v>177</v>
      </c>
      <c r="B24" s="100">
        <v>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78">
        <v>1</v>
      </c>
      <c r="Q24" s="78">
        <v>1</v>
      </c>
      <c r="R24" s="78">
        <v>1</v>
      </c>
      <c r="S24" s="78"/>
      <c r="T24" s="78"/>
      <c r="U24" s="59">
        <v>1</v>
      </c>
      <c r="V24" s="85" t="s">
        <v>84</v>
      </c>
    </row>
    <row r="25" spans="1:22" ht="15.75">
      <c r="A25" s="88" t="s">
        <v>178</v>
      </c>
      <c r="B25" s="100">
        <v>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78"/>
      <c r="Q25" s="78"/>
      <c r="R25" s="78"/>
      <c r="S25" s="78"/>
      <c r="T25" s="78"/>
      <c r="U25" s="59"/>
      <c r="V25" s="85" t="s">
        <v>84</v>
      </c>
    </row>
    <row r="26" spans="1:22" ht="15.75">
      <c r="A26" s="76" t="s">
        <v>179</v>
      </c>
      <c r="B26" s="100">
        <v>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9">
        <f>SUM(P27:P37)</f>
        <v>3</v>
      </c>
      <c r="Q26" s="99">
        <f aca="true" t="shared" si="0" ref="Q26:V26">SUM(Q27:Q37)</f>
        <v>1</v>
      </c>
      <c r="R26" s="99">
        <f t="shared" si="0"/>
        <v>0</v>
      </c>
      <c r="S26" s="99">
        <f t="shared" si="0"/>
        <v>2</v>
      </c>
      <c r="T26" s="99">
        <f t="shared" si="0"/>
        <v>0</v>
      </c>
      <c r="U26" s="99">
        <v>3</v>
      </c>
      <c r="V26" s="99">
        <f t="shared" si="0"/>
        <v>0</v>
      </c>
    </row>
    <row r="27" spans="1:22" ht="25.5">
      <c r="A27" s="102" t="s">
        <v>180</v>
      </c>
      <c r="B27" s="103">
        <v>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04">
        <v>3</v>
      </c>
      <c r="Q27" s="104">
        <v>1</v>
      </c>
      <c r="R27" s="104"/>
      <c r="S27" s="104">
        <v>2</v>
      </c>
      <c r="T27" s="104">
        <v>0</v>
      </c>
      <c r="U27" s="104">
        <v>3</v>
      </c>
      <c r="V27" s="104"/>
    </row>
    <row r="28" spans="1:22" ht="15.75">
      <c r="A28" s="105" t="s">
        <v>181</v>
      </c>
      <c r="B28" s="100">
        <v>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04"/>
      <c r="Q28" s="104"/>
      <c r="R28" s="104"/>
      <c r="S28" s="104"/>
      <c r="T28" s="104"/>
      <c r="U28" s="104"/>
      <c r="V28" s="104"/>
    </row>
    <row r="29" spans="1:22" ht="15.75">
      <c r="A29" s="105" t="s">
        <v>182</v>
      </c>
      <c r="B29" s="103">
        <v>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04"/>
      <c r="Q29" s="104"/>
      <c r="R29" s="104"/>
      <c r="S29" s="104"/>
      <c r="T29" s="104"/>
      <c r="U29" s="104"/>
      <c r="V29" s="104"/>
    </row>
    <row r="30" spans="1:22" ht="15.75">
      <c r="A30" s="105" t="s">
        <v>183</v>
      </c>
      <c r="B30" s="100">
        <v>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04"/>
      <c r="Q30" s="104"/>
      <c r="R30" s="104"/>
      <c r="S30" s="104"/>
      <c r="T30" s="104"/>
      <c r="U30" s="104"/>
      <c r="V30" s="104"/>
    </row>
    <row r="31" spans="1:22" ht="15.75">
      <c r="A31" s="105" t="s">
        <v>184</v>
      </c>
      <c r="B31" s="103">
        <v>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04"/>
      <c r="Q31" s="104"/>
      <c r="R31" s="104"/>
      <c r="S31" s="104"/>
      <c r="T31" s="104"/>
      <c r="U31" s="104"/>
      <c r="V31" s="104"/>
    </row>
    <row r="32" spans="1:22" ht="15.75">
      <c r="A32" s="105" t="s">
        <v>185</v>
      </c>
      <c r="B32" s="100">
        <v>10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104"/>
      <c r="Q32" s="104"/>
      <c r="R32" s="104"/>
      <c r="S32" s="104"/>
      <c r="T32" s="104"/>
      <c r="U32" s="104"/>
      <c r="V32" s="104"/>
    </row>
    <row r="33" spans="1:22" ht="15.75">
      <c r="A33" s="105" t="s">
        <v>186</v>
      </c>
      <c r="B33" s="103">
        <v>11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104"/>
      <c r="Q33" s="104"/>
      <c r="R33" s="104"/>
      <c r="S33" s="104"/>
      <c r="T33" s="104"/>
      <c r="U33" s="104"/>
      <c r="V33" s="104"/>
    </row>
    <row r="34" spans="1:22" ht="15.75">
      <c r="A34" s="105" t="s">
        <v>187</v>
      </c>
      <c r="B34" s="100">
        <v>12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04"/>
      <c r="Q34" s="104"/>
      <c r="R34" s="104"/>
      <c r="S34" s="104"/>
      <c r="T34" s="104"/>
      <c r="U34" s="104"/>
      <c r="V34" s="104"/>
    </row>
    <row r="35" spans="1:22" ht="15.75">
      <c r="A35" s="105" t="s">
        <v>188</v>
      </c>
      <c r="B35" s="103">
        <v>13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104"/>
      <c r="Q35" s="104"/>
      <c r="R35" s="104"/>
      <c r="S35" s="104"/>
      <c r="T35" s="104"/>
      <c r="U35" s="104"/>
      <c r="V35" s="104"/>
    </row>
    <row r="36" spans="1:22" ht="15.75">
      <c r="A36" s="105" t="s">
        <v>189</v>
      </c>
      <c r="B36" s="100">
        <v>14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104"/>
      <c r="Q36" s="104"/>
      <c r="R36" s="104"/>
      <c r="S36" s="104"/>
      <c r="T36" s="104"/>
      <c r="U36" s="104"/>
      <c r="V36" s="104"/>
    </row>
    <row r="37" spans="1:22" ht="15.75">
      <c r="A37" s="105" t="s">
        <v>190</v>
      </c>
      <c r="B37" s="100">
        <v>15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104"/>
      <c r="Q37" s="104"/>
      <c r="R37" s="104"/>
      <c r="S37" s="104"/>
      <c r="T37" s="104"/>
      <c r="U37" s="104"/>
      <c r="V37" s="104"/>
    </row>
    <row r="38" spans="1:22" ht="15.75">
      <c r="A38" s="106" t="s">
        <v>191</v>
      </c>
      <c r="B38" s="103">
        <v>16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104"/>
      <c r="Q38" s="107" t="s">
        <v>84</v>
      </c>
      <c r="R38" s="107" t="s">
        <v>84</v>
      </c>
      <c r="S38" s="107" t="s">
        <v>84</v>
      </c>
      <c r="T38" s="107" t="s">
        <v>84</v>
      </c>
      <c r="U38" s="104"/>
      <c r="V38" s="104"/>
    </row>
    <row r="39" spans="1:22" ht="15.75">
      <c r="A39" s="106" t="s">
        <v>192</v>
      </c>
      <c r="B39" s="100">
        <v>17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104">
        <v>2</v>
      </c>
      <c r="Q39" s="107" t="s">
        <v>84</v>
      </c>
      <c r="R39" s="107" t="s">
        <v>84</v>
      </c>
      <c r="S39" s="107" t="s">
        <v>84</v>
      </c>
      <c r="T39" s="107" t="s">
        <v>84</v>
      </c>
      <c r="U39" s="104">
        <v>2</v>
      </c>
      <c r="V39" s="104"/>
    </row>
    <row r="40" spans="1:22" ht="15.75">
      <c r="A40" s="106" t="s">
        <v>193</v>
      </c>
      <c r="B40" s="103">
        <v>18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104"/>
      <c r="Q40" s="107" t="s">
        <v>84</v>
      </c>
      <c r="R40" s="107" t="s">
        <v>84</v>
      </c>
      <c r="S40" s="107" t="s">
        <v>84</v>
      </c>
      <c r="T40" s="107" t="s">
        <v>84</v>
      </c>
      <c r="U40" s="104"/>
      <c r="V40" s="104"/>
    </row>
    <row r="41" spans="1:22" ht="25.5">
      <c r="A41" s="102" t="s">
        <v>194</v>
      </c>
      <c r="B41" s="100">
        <v>19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04"/>
      <c r="Q41" s="107" t="s">
        <v>84</v>
      </c>
      <c r="R41" s="107" t="s">
        <v>84</v>
      </c>
      <c r="S41" s="107" t="s">
        <v>84</v>
      </c>
      <c r="T41" s="107" t="s">
        <v>84</v>
      </c>
      <c r="U41" s="104"/>
      <c r="V41" s="104"/>
    </row>
    <row r="42" spans="1:22" ht="15.75">
      <c r="A42" s="105" t="s">
        <v>195</v>
      </c>
      <c r="B42" s="103">
        <v>20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104"/>
      <c r="Q42" s="107" t="s">
        <v>84</v>
      </c>
      <c r="R42" s="107" t="s">
        <v>84</v>
      </c>
      <c r="S42" s="107" t="s">
        <v>84</v>
      </c>
      <c r="T42" s="107" t="s">
        <v>84</v>
      </c>
      <c r="U42" s="104"/>
      <c r="V42" s="104"/>
    </row>
    <row r="43" spans="1:22" ht="15.75">
      <c r="A43" s="106" t="s">
        <v>196</v>
      </c>
      <c r="B43" s="100">
        <v>21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108">
        <v>5</v>
      </c>
      <c r="Q43" s="107" t="s">
        <v>84</v>
      </c>
      <c r="R43" s="107" t="s">
        <v>84</v>
      </c>
      <c r="S43" s="107" t="s">
        <v>84</v>
      </c>
      <c r="T43" s="107" t="s">
        <v>84</v>
      </c>
      <c r="U43" s="108">
        <f>U44+U45+U46</f>
        <v>3</v>
      </c>
      <c r="V43" s="108">
        <f>V44+V45+V46</f>
        <v>0</v>
      </c>
    </row>
    <row r="44" spans="1:22" ht="25.5">
      <c r="A44" s="102" t="s">
        <v>197</v>
      </c>
      <c r="B44" s="103">
        <v>22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104"/>
      <c r="Q44" s="107" t="s">
        <v>84</v>
      </c>
      <c r="R44" s="107" t="s">
        <v>84</v>
      </c>
      <c r="S44" s="107" t="s">
        <v>84</v>
      </c>
      <c r="T44" s="107" t="s">
        <v>84</v>
      </c>
      <c r="U44" s="104"/>
      <c r="V44" s="104"/>
    </row>
    <row r="45" spans="1:22" ht="15.75">
      <c r="A45" s="105" t="s">
        <v>198</v>
      </c>
      <c r="B45" s="100">
        <v>23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04">
        <v>2</v>
      </c>
      <c r="Q45" s="107" t="s">
        <v>84</v>
      </c>
      <c r="R45" s="107" t="s">
        <v>84</v>
      </c>
      <c r="S45" s="107" t="s">
        <v>84</v>
      </c>
      <c r="T45" s="107" t="s">
        <v>84</v>
      </c>
      <c r="U45" s="104">
        <v>2</v>
      </c>
      <c r="V45" s="104"/>
    </row>
    <row r="46" spans="1:22" ht="15.75">
      <c r="A46" s="105" t="s">
        <v>199</v>
      </c>
      <c r="B46" s="103">
        <v>24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104">
        <v>3</v>
      </c>
      <c r="Q46" s="107" t="s">
        <v>84</v>
      </c>
      <c r="R46" s="107" t="s">
        <v>84</v>
      </c>
      <c r="S46" s="107" t="s">
        <v>84</v>
      </c>
      <c r="T46" s="107" t="s">
        <v>84</v>
      </c>
      <c r="U46" s="104">
        <v>1</v>
      </c>
      <c r="V46" s="104"/>
    </row>
    <row r="47" spans="1:22" ht="41.25" customHeight="1">
      <c r="A47" s="109" t="s">
        <v>200</v>
      </c>
      <c r="B47" s="100">
        <v>25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104"/>
      <c r="Q47" s="107" t="s">
        <v>84</v>
      </c>
      <c r="R47" s="107" t="s">
        <v>84</v>
      </c>
      <c r="S47" s="107" t="s">
        <v>84</v>
      </c>
      <c r="T47" s="107" t="s">
        <v>84</v>
      </c>
      <c r="U47" s="104"/>
      <c r="V47" s="104"/>
    </row>
    <row r="49" spans="1:22" ht="15.75">
      <c r="A49" s="110" t="s">
        <v>201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93"/>
      <c r="U49" s="111"/>
      <c r="V49" s="104"/>
    </row>
  </sheetData>
  <sheetProtection selectLockedCells="1" selectUnlockedCells="1"/>
  <mergeCells count="10">
    <mergeCell ref="A16:V16"/>
    <mergeCell ref="A17:V17"/>
    <mergeCell ref="A18:V18"/>
    <mergeCell ref="A19:V19"/>
    <mergeCell ref="U20:U21"/>
    <mergeCell ref="V20:V21"/>
    <mergeCell ref="A20:A21"/>
    <mergeCell ref="B20:B21"/>
    <mergeCell ref="P20:P21"/>
    <mergeCell ref="Q20:T20"/>
  </mergeCells>
  <printOptions/>
  <pageMargins left="0.7875" right="0.39375" top="0.7875" bottom="0.7875" header="0.5118055555555555" footer="0.5118055555555555"/>
  <pageSetup horizontalDpi="300" verticalDpi="300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36"/>
  <sheetViews>
    <sheetView showGridLines="0" zoomScale="75" zoomScaleNormal="75" zoomScalePageLayoutView="0" workbookViewId="0" topLeftCell="A16">
      <selection activeCell="W27" sqref="W27"/>
    </sheetView>
  </sheetViews>
  <sheetFormatPr defaultColWidth="9.00390625" defaultRowHeight="12.75"/>
  <cols>
    <col min="1" max="1" width="43.625" style="1" customWidth="1"/>
    <col min="2" max="2" width="6.75390625" style="1" customWidth="1"/>
    <col min="3" max="15" width="0" style="1" hidden="1" customWidth="1"/>
    <col min="16" max="16" width="16.25390625" style="1" customWidth="1"/>
    <col min="17" max="17" width="12.00390625" style="1" customWidth="1"/>
    <col min="18" max="18" width="11.875" style="1" customWidth="1"/>
    <col min="19" max="21" width="12.00390625" style="1" customWidth="1"/>
    <col min="22" max="22" width="11.125" style="1" customWidth="1"/>
    <col min="23" max="23" width="11.625" style="1" customWidth="1"/>
    <col min="24" max="24" width="14.375" style="1" customWidth="1"/>
    <col min="25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19.5" customHeight="1">
      <c r="A16" s="173" t="s">
        <v>202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</row>
    <row r="17" spans="1:24" ht="19.5" customHeight="1">
      <c r="A17" s="179" t="s">
        <v>166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</row>
    <row r="18" spans="1:24" ht="15">
      <c r="A18" s="174" t="s">
        <v>167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</row>
    <row r="19" spans="1:24" ht="43.5" customHeight="1">
      <c r="A19" s="171" t="s">
        <v>62</v>
      </c>
      <c r="B19" s="17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1" t="s">
        <v>203</v>
      </c>
      <c r="Q19" s="171" t="s">
        <v>204</v>
      </c>
      <c r="R19" s="171"/>
      <c r="S19" s="171"/>
      <c r="T19" s="171"/>
      <c r="U19" s="171"/>
      <c r="V19" s="171"/>
      <c r="W19" s="171"/>
      <c r="X19" s="171"/>
    </row>
    <row r="20" spans="1:24" ht="42.75" customHeight="1">
      <c r="A20" s="171"/>
      <c r="B20" s="17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71"/>
      <c r="Q20" s="69" t="s">
        <v>205</v>
      </c>
      <c r="R20" s="69" t="s">
        <v>206</v>
      </c>
      <c r="S20" s="69" t="s">
        <v>207</v>
      </c>
      <c r="T20" s="69" t="s">
        <v>208</v>
      </c>
      <c r="U20" s="69" t="s">
        <v>209</v>
      </c>
      <c r="V20" s="69" t="s">
        <v>210</v>
      </c>
      <c r="W20" s="69" t="s">
        <v>211</v>
      </c>
      <c r="X20" s="69" t="s">
        <v>212</v>
      </c>
    </row>
    <row r="21" spans="1:24" ht="12.75">
      <c r="A21" s="47">
        <v>1</v>
      </c>
      <c r="B21" s="47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>
        <v>3</v>
      </c>
      <c r="Q21" s="47">
        <v>4</v>
      </c>
      <c r="R21" s="47">
        <v>5</v>
      </c>
      <c r="S21" s="47">
        <v>6</v>
      </c>
      <c r="T21" s="47">
        <v>7</v>
      </c>
      <c r="U21" s="47">
        <v>8</v>
      </c>
      <c r="V21" s="47">
        <v>9</v>
      </c>
      <c r="W21" s="47">
        <v>10</v>
      </c>
      <c r="X21" s="47">
        <v>11</v>
      </c>
    </row>
    <row r="22" spans="1:24" ht="25.5">
      <c r="A22" s="74" t="s">
        <v>213</v>
      </c>
      <c r="B22" s="100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9">
        <f>P23+P25</f>
        <v>4</v>
      </c>
      <c r="Q22" s="99">
        <f aca="true" t="shared" si="0" ref="Q22:X22">Q23+Q25</f>
        <v>0</v>
      </c>
      <c r="R22" s="99">
        <f t="shared" si="0"/>
        <v>1</v>
      </c>
      <c r="S22" s="99">
        <f t="shared" si="0"/>
        <v>1</v>
      </c>
      <c r="T22" s="99">
        <f t="shared" si="0"/>
        <v>0</v>
      </c>
      <c r="U22" s="99">
        <f t="shared" si="0"/>
        <v>0</v>
      </c>
      <c r="V22" s="99">
        <f t="shared" si="0"/>
        <v>1</v>
      </c>
      <c r="W22" s="99">
        <f t="shared" si="0"/>
        <v>1</v>
      </c>
      <c r="X22" s="99">
        <f t="shared" si="0"/>
        <v>0</v>
      </c>
    </row>
    <row r="23" spans="1:24" ht="25.5" customHeight="1">
      <c r="A23" s="76" t="s">
        <v>214</v>
      </c>
      <c r="B23" s="100">
        <v>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9">
        <f aca="true" t="shared" si="1" ref="P23:P36">SUM(Q23:X23)</f>
        <v>1</v>
      </c>
      <c r="Q23" s="78"/>
      <c r="R23" s="78"/>
      <c r="S23" s="78"/>
      <c r="T23" s="78"/>
      <c r="U23" s="78"/>
      <c r="V23" s="78"/>
      <c r="W23" s="78">
        <v>1</v>
      </c>
      <c r="X23" s="78"/>
    </row>
    <row r="24" spans="1:24" ht="15.75">
      <c r="A24" s="88" t="s">
        <v>178</v>
      </c>
      <c r="B24" s="100">
        <v>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9">
        <v>0</v>
      </c>
      <c r="Q24" s="78"/>
      <c r="R24" s="78"/>
      <c r="S24" s="78"/>
      <c r="T24" s="78"/>
      <c r="U24" s="78"/>
      <c r="V24" s="78"/>
      <c r="W24" s="78"/>
      <c r="X24" s="78"/>
    </row>
    <row r="25" spans="1:24" ht="15.75">
      <c r="A25" s="76" t="s">
        <v>179</v>
      </c>
      <c r="B25" s="100">
        <v>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9">
        <f>SUM(P26:P36)</f>
        <v>3</v>
      </c>
      <c r="Q25" s="99">
        <f aca="true" t="shared" si="2" ref="Q25:X25">SUM(Q26:Q36)</f>
        <v>0</v>
      </c>
      <c r="R25" s="99">
        <f t="shared" si="2"/>
        <v>1</v>
      </c>
      <c r="S25" s="99">
        <f t="shared" si="2"/>
        <v>1</v>
      </c>
      <c r="T25" s="99">
        <v>0</v>
      </c>
      <c r="U25" s="99">
        <v>0</v>
      </c>
      <c r="V25" s="99">
        <f t="shared" si="2"/>
        <v>1</v>
      </c>
      <c r="W25" s="99">
        <f t="shared" si="2"/>
        <v>0</v>
      </c>
      <c r="X25" s="99">
        <f t="shared" si="2"/>
        <v>0</v>
      </c>
    </row>
    <row r="26" spans="1:24" ht="27.75" customHeight="1">
      <c r="A26" s="102" t="s">
        <v>180</v>
      </c>
      <c r="B26" s="103">
        <v>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99">
        <f t="shared" si="1"/>
        <v>3</v>
      </c>
      <c r="Q26" s="104"/>
      <c r="R26" s="104">
        <v>1</v>
      </c>
      <c r="S26" s="104">
        <v>1</v>
      </c>
      <c r="T26" s="104"/>
      <c r="U26" s="104"/>
      <c r="V26" s="104">
        <v>1</v>
      </c>
      <c r="W26" s="104"/>
      <c r="X26" s="104"/>
    </row>
    <row r="27" spans="1:24" ht="15.75">
      <c r="A27" s="105" t="s">
        <v>181</v>
      </c>
      <c r="B27" s="100">
        <v>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99">
        <f t="shared" si="1"/>
        <v>0</v>
      </c>
      <c r="Q27" s="104"/>
      <c r="R27" s="104"/>
      <c r="S27" s="104"/>
      <c r="T27" s="104"/>
      <c r="U27" s="104"/>
      <c r="V27" s="104"/>
      <c r="W27" s="104"/>
      <c r="X27" s="104"/>
    </row>
    <row r="28" spans="1:24" ht="15.75">
      <c r="A28" s="105" t="s">
        <v>182</v>
      </c>
      <c r="B28" s="103">
        <v>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99">
        <f t="shared" si="1"/>
        <v>0</v>
      </c>
      <c r="Q28" s="104"/>
      <c r="R28" s="104"/>
      <c r="S28" s="104"/>
      <c r="T28" s="104"/>
      <c r="U28" s="104"/>
      <c r="V28" s="104"/>
      <c r="W28" s="104"/>
      <c r="X28" s="104"/>
    </row>
    <row r="29" spans="1:24" ht="15.75">
      <c r="A29" s="105" t="s">
        <v>183</v>
      </c>
      <c r="B29" s="100">
        <v>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99">
        <f t="shared" si="1"/>
        <v>0</v>
      </c>
      <c r="Q29" s="104"/>
      <c r="R29" s="104"/>
      <c r="S29" s="104"/>
      <c r="T29" s="104"/>
      <c r="U29" s="104"/>
      <c r="V29" s="104"/>
      <c r="W29" s="104"/>
      <c r="X29" s="104"/>
    </row>
    <row r="30" spans="1:24" ht="15.75">
      <c r="A30" s="105" t="s">
        <v>184</v>
      </c>
      <c r="B30" s="103">
        <v>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99">
        <f t="shared" si="1"/>
        <v>0</v>
      </c>
      <c r="Q30" s="104"/>
      <c r="R30" s="104"/>
      <c r="S30" s="104"/>
      <c r="T30" s="104"/>
      <c r="U30" s="104"/>
      <c r="V30" s="104"/>
      <c r="W30" s="104"/>
      <c r="X30" s="104"/>
    </row>
    <row r="31" spans="1:24" ht="15.75">
      <c r="A31" s="105" t="s">
        <v>185</v>
      </c>
      <c r="B31" s="100">
        <v>10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99">
        <f t="shared" si="1"/>
        <v>0</v>
      </c>
      <c r="Q31" s="104"/>
      <c r="R31" s="104"/>
      <c r="S31" s="104"/>
      <c r="T31" s="104"/>
      <c r="U31" s="104"/>
      <c r="V31" s="104"/>
      <c r="W31" s="104"/>
      <c r="X31" s="104"/>
    </row>
    <row r="32" spans="1:24" ht="15.75">
      <c r="A32" s="105" t="s">
        <v>186</v>
      </c>
      <c r="B32" s="103">
        <v>11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99">
        <f t="shared" si="1"/>
        <v>0</v>
      </c>
      <c r="Q32" s="104"/>
      <c r="R32" s="104"/>
      <c r="S32" s="104"/>
      <c r="T32" s="104"/>
      <c r="U32" s="104"/>
      <c r="V32" s="104"/>
      <c r="W32" s="104"/>
      <c r="X32" s="104"/>
    </row>
    <row r="33" spans="1:24" ht="15.75">
      <c r="A33" s="105" t="s">
        <v>187</v>
      </c>
      <c r="B33" s="100">
        <v>12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99">
        <f t="shared" si="1"/>
        <v>0</v>
      </c>
      <c r="Q33" s="104"/>
      <c r="R33" s="104"/>
      <c r="S33" s="104"/>
      <c r="T33" s="104"/>
      <c r="U33" s="104"/>
      <c r="V33" s="104"/>
      <c r="W33" s="104"/>
      <c r="X33" s="104"/>
    </row>
    <row r="34" spans="1:24" ht="15.75">
      <c r="A34" s="105" t="s">
        <v>188</v>
      </c>
      <c r="B34" s="103">
        <v>13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99">
        <f t="shared" si="1"/>
        <v>0</v>
      </c>
      <c r="Q34" s="104"/>
      <c r="R34" s="104"/>
      <c r="S34" s="104"/>
      <c r="T34" s="104"/>
      <c r="U34" s="104"/>
      <c r="V34" s="104"/>
      <c r="W34" s="104"/>
      <c r="X34" s="104"/>
    </row>
    <row r="35" spans="1:24" ht="15.75">
      <c r="A35" s="105" t="s">
        <v>189</v>
      </c>
      <c r="B35" s="100">
        <v>14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99">
        <f t="shared" si="1"/>
        <v>0</v>
      </c>
      <c r="Q35" s="104"/>
      <c r="R35" s="104"/>
      <c r="S35" s="104"/>
      <c r="T35" s="104"/>
      <c r="U35" s="104"/>
      <c r="V35" s="104"/>
      <c r="W35" s="104"/>
      <c r="X35" s="104"/>
    </row>
    <row r="36" spans="1:24" ht="15.75">
      <c r="A36" s="105" t="s">
        <v>190</v>
      </c>
      <c r="B36" s="100">
        <v>15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99">
        <f t="shared" si="1"/>
        <v>0</v>
      </c>
      <c r="Q36" s="104"/>
      <c r="R36" s="104"/>
      <c r="S36" s="104"/>
      <c r="T36" s="104"/>
      <c r="U36" s="104"/>
      <c r="V36" s="104"/>
      <c r="W36" s="104"/>
      <c r="X36" s="104"/>
    </row>
  </sheetData>
  <sheetProtection selectLockedCells="1" selectUnlockedCells="1"/>
  <mergeCells count="7">
    <mergeCell ref="A16:X16"/>
    <mergeCell ref="A17:X17"/>
    <mergeCell ref="A18:X18"/>
    <mergeCell ref="A19:A20"/>
    <mergeCell ref="B19:B20"/>
    <mergeCell ref="P19:P20"/>
    <mergeCell ref="Q19:X19"/>
  </mergeCells>
  <printOptions/>
  <pageMargins left="0.7875" right="0.39375" top="0.7875" bottom="0.78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C40"/>
  <sheetViews>
    <sheetView showGridLines="0" zoomScale="75" zoomScaleNormal="75" zoomScalePageLayoutView="0" workbookViewId="0" topLeftCell="A17">
      <selection activeCell="Y33" sqref="Y33"/>
    </sheetView>
  </sheetViews>
  <sheetFormatPr defaultColWidth="9.00390625" defaultRowHeight="12.75"/>
  <cols>
    <col min="1" max="1" width="32.00390625" style="1" customWidth="1"/>
    <col min="2" max="2" width="6.375" style="1" customWidth="1"/>
    <col min="3" max="15" width="0" style="1" hidden="1" customWidth="1"/>
    <col min="16" max="16" width="13.625" style="1" customWidth="1"/>
    <col min="17" max="17" width="8.00390625" style="1" customWidth="1"/>
    <col min="18" max="18" width="7.875" style="1" customWidth="1"/>
    <col min="19" max="19" width="8.75390625" style="1" customWidth="1"/>
    <col min="20" max="20" width="8.25390625" style="1" customWidth="1"/>
    <col min="21" max="21" width="7.75390625" style="1" customWidth="1"/>
    <col min="22" max="22" width="7.875" style="1" customWidth="1"/>
    <col min="23" max="23" width="14.875" style="1" customWidth="1"/>
    <col min="24" max="24" width="8.625" style="1" customWidth="1"/>
    <col min="25" max="25" width="9.00390625" style="1" customWidth="1"/>
    <col min="26" max="26" width="8.375" style="1" customWidth="1"/>
    <col min="27" max="27" width="9.00390625" style="1" customWidth="1"/>
    <col min="28" max="28" width="9.125" style="1" customWidth="1"/>
    <col min="29" max="29" width="8.875" style="1" customWidth="1"/>
    <col min="30" max="30" width="12.75390625" style="1" customWidth="1"/>
    <col min="3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9" ht="19.5" customHeight="1">
      <c r="A16" s="173" t="s">
        <v>215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9.5" customHeight="1">
      <c r="A17" s="179" t="s">
        <v>166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</row>
    <row r="18" spans="1:29" ht="15">
      <c r="A18" s="174" t="s">
        <v>167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</row>
    <row r="19" spans="1:29" ht="30.75" customHeight="1">
      <c r="A19" s="171" t="s">
        <v>62</v>
      </c>
      <c r="B19" s="17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1" t="s">
        <v>216</v>
      </c>
      <c r="Q19" s="171" t="s">
        <v>217</v>
      </c>
      <c r="R19" s="171"/>
      <c r="S19" s="171"/>
      <c r="T19" s="171"/>
      <c r="U19" s="171"/>
      <c r="V19" s="171"/>
      <c r="W19" s="171" t="s">
        <v>218</v>
      </c>
      <c r="X19" s="171" t="s">
        <v>219</v>
      </c>
      <c r="Y19" s="171"/>
      <c r="Z19" s="171"/>
      <c r="AA19" s="171"/>
      <c r="AB19" s="171"/>
      <c r="AC19" s="171"/>
    </row>
    <row r="20" spans="1:29" ht="74.25" customHeight="1">
      <c r="A20" s="171"/>
      <c r="B20" s="17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71"/>
      <c r="Q20" s="69" t="s">
        <v>220</v>
      </c>
      <c r="R20" s="69" t="s">
        <v>221</v>
      </c>
      <c r="S20" s="69" t="s">
        <v>222</v>
      </c>
      <c r="T20" s="69" t="s">
        <v>223</v>
      </c>
      <c r="U20" s="69" t="s">
        <v>224</v>
      </c>
      <c r="V20" s="69" t="s">
        <v>225</v>
      </c>
      <c r="W20" s="171"/>
      <c r="X20" s="69" t="s">
        <v>220</v>
      </c>
      <c r="Y20" s="69" t="s">
        <v>221</v>
      </c>
      <c r="Z20" s="69" t="s">
        <v>222</v>
      </c>
      <c r="AA20" s="69" t="s">
        <v>223</v>
      </c>
      <c r="AB20" s="69" t="s">
        <v>224</v>
      </c>
      <c r="AC20" s="69" t="s">
        <v>225</v>
      </c>
    </row>
    <row r="21" spans="1:29" ht="12.75">
      <c r="A21" s="47">
        <v>1</v>
      </c>
      <c r="B21" s="47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>
        <v>3</v>
      </c>
      <c r="Q21" s="47">
        <v>4</v>
      </c>
      <c r="R21" s="47">
        <v>5</v>
      </c>
      <c r="S21" s="47">
        <v>6</v>
      </c>
      <c r="T21" s="47">
        <v>7</v>
      </c>
      <c r="U21" s="47">
        <v>8</v>
      </c>
      <c r="V21" s="47">
        <v>9</v>
      </c>
      <c r="W21" s="47">
        <v>10</v>
      </c>
      <c r="X21" s="47">
        <v>11</v>
      </c>
      <c r="Y21" s="47">
        <v>12</v>
      </c>
      <c r="Z21" s="47">
        <v>13</v>
      </c>
      <c r="AA21" s="47">
        <v>14</v>
      </c>
      <c r="AB21" s="47">
        <v>15</v>
      </c>
      <c r="AC21" s="47">
        <v>16</v>
      </c>
    </row>
    <row r="22" spans="1:29" ht="41.25" customHeight="1">
      <c r="A22" s="74" t="s">
        <v>226</v>
      </c>
      <c r="B22" s="100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9">
        <f>SUM(Q22:V22)</f>
        <v>4</v>
      </c>
      <c r="Q22" s="78">
        <v>1</v>
      </c>
      <c r="R22" s="78"/>
      <c r="S22" s="78">
        <v>1</v>
      </c>
      <c r="T22" s="78"/>
      <c r="U22" s="78"/>
      <c r="V22" s="78">
        <v>2</v>
      </c>
      <c r="W22" s="99">
        <f>SUM(X22:AC22)</f>
        <v>4</v>
      </c>
      <c r="X22" s="78">
        <v>1</v>
      </c>
      <c r="Y22" s="78"/>
      <c r="Z22" s="78">
        <v>1</v>
      </c>
      <c r="AA22" s="78"/>
      <c r="AB22" s="78"/>
      <c r="AC22" s="78">
        <v>2</v>
      </c>
    </row>
    <row r="23" spans="1:29" ht="43.5" customHeight="1">
      <c r="A23" s="88" t="s">
        <v>227</v>
      </c>
      <c r="B23" s="100">
        <v>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9">
        <v>0</v>
      </c>
      <c r="Q23" s="78"/>
      <c r="R23" s="78"/>
      <c r="S23" s="78"/>
      <c r="T23" s="78"/>
      <c r="U23" s="78"/>
      <c r="V23" s="78"/>
      <c r="W23" s="99">
        <v>0</v>
      </c>
      <c r="X23" s="78"/>
      <c r="Y23" s="78"/>
      <c r="Z23" s="78"/>
      <c r="AA23" s="78"/>
      <c r="AB23" s="78"/>
      <c r="AC23" s="78"/>
    </row>
    <row r="24" spans="1:29" ht="25.5">
      <c r="A24" s="88" t="s">
        <v>228</v>
      </c>
      <c r="B24" s="100">
        <v>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9">
        <f>SUM(Q24:V24)</f>
        <v>3</v>
      </c>
      <c r="Q24" s="78">
        <v>1</v>
      </c>
      <c r="R24" s="78"/>
      <c r="S24" s="78">
        <v>1</v>
      </c>
      <c r="T24" s="78"/>
      <c r="U24" s="78"/>
      <c r="V24" s="78">
        <v>1</v>
      </c>
      <c r="W24" s="99">
        <f>SUM(X24:AC24)</f>
        <v>3</v>
      </c>
      <c r="X24" s="78">
        <v>1</v>
      </c>
      <c r="Y24" s="78"/>
      <c r="Z24" s="78">
        <v>1</v>
      </c>
      <c r="AA24" s="78"/>
      <c r="AB24" s="78"/>
      <c r="AC24" s="78">
        <v>1</v>
      </c>
    </row>
    <row r="26" spans="1:27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</row>
    <row r="28" spans="1:27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ht="12.7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1:27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</row>
    <row r="35" spans="1:27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</row>
    <row r="40" spans="1:27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</sheetData>
  <sheetProtection selectLockedCells="1" selectUnlockedCells="1"/>
  <mergeCells count="9">
    <mergeCell ref="A16:AC16"/>
    <mergeCell ref="A17:AC17"/>
    <mergeCell ref="A18:AC18"/>
    <mergeCell ref="A19:A20"/>
    <mergeCell ref="B19:B20"/>
    <mergeCell ref="P19:P20"/>
    <mergeCell ref="Q19:V19"/>
    <mergeCell ref="W19:W20"/>
    <mergeCell ref="X19:AC19"/>
  </mergeCells>
  <printOptions/>
  <pageMargins left="1.5354166666666667" right="0.39375" top="0.7875" bottom="0.78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6:U33"/>
  <sheetViews>
    <sheetView showGridLines="0" zoomScale="75" zoomScaleNormal="75" zoomScalePageLayoutView="0" workbookViewId="0" topLeftCell="A16">
      <selection activeCell="P33" sqref="P33"/>
    </sheetView>
  </sheetViews>
  <sheetFormatPr defaultColWidth="9.00390625" defaultRowHeight="12.75"/>
  <cols>
    <col min="1" max="1" width="51.00390625" style="1" customWidth="1"/>
    <col min="2" max="2" width="5.125" style="1" customWidth="1"/>
    <col min="3" max="15" width="0" style="1" hidden="1" customWidth="1"/>
    <col min="16" max="16" width="11.875" style="1" customWidth="1"/>
    <col min="17" max="17" width="10.875" style="1" customWidth="1"/>
    <col min="18" max="18" width="11.375" style="1" customWidth="1"/>
    <col min="19" max="19" width="11.625" style="1" customWidth="1"/>
    <col min="20" max="20" width="11.25390625" style="1" customWidth="1"/>
    <col min="21" max="21" width="12.125" style="1" customWidth="1"/>
    <col min="22" max="22" width="12.75390625" style="1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6.5">
      <c r="A16" s="180" t="s">
        <v>229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ht="19.5" customHeight="1">
      <c r="A17" s="173" t="s">
        <v>230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1" ht="15">
      <c r="A18" s="174" t="s">
        <v>231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</row>
    <row r="19" spans="1:21" ht="26.25" customHeight="1">
      <c r="A19" s="171" t="s">
        <v>62</v>
      </c>
      <c r="B19" s="17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1" t="s">
        <v>232</v>
      </c>
      <c r="Q19" s="171" t="s">
        <v>233</v>
      </c>
      <c r="R19" s="171"/>
      <c r="S19" s="171"/>
      <c r="T19" s="171"/>
      <c r="U19" s="181" t="s">
        <v>234</v>
      </c>
    </row>
    <row r="20" spans="1:21" ht="69" customHeight="1">
      <c r="A20" s="171"/>
      <c r="B20" s="17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71"/>
      <c r="Q20" s="69" t="s">
        <v>235</v>
      </c>
      <c r="R20" s="69" t="s">
        <v>236</v>
      </c>
      <c r="S20" s="69" t="s">
        <v>237</v>
      </c>
      <c r="T20" s="69" t="s">
        <v>238</v>
      </c>
      <c r="U20" s="181"/>
    </row>
    <row r="21" spans="1:21" ht="12.75">
      <c r="A21" s="47">
        <v>1</v>
      </c>
      <c r="B21" s="47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>
        <v>3</v>
      </c>
      <c r="Q21" s="47">
        <v>4</v>
      </c>
      <c r="R21" s="47">
        <v>5</v>
      </c>
      <c r="S21" s="47">
        <v>6</v>
      </c>
      <c r="T21" s="47">
        <v>7</v>
      </c>
      <c r="U21" s="47">
        <v>8</v>
      </c>
    </row>
    <row r="22" spans="1:21" ht="15.75">
      <c r="A22" s="74" t="s">
        <v>239</v>
      </c>
      <c r="B22" s="100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9">
        <f>-Q22+R22+S22+T22</f>
        <v>621</v>
      </c>
      <c r="Q22" s="78"/>
      <c r="R22" s="78">
        <v>621</v>
      </c>
      <c r="S22" s="78"/>
      <c r="T22" s="78"/>
      <c r="U22" s="78"/>
    </row>
    <row r="23" spans="1:21" ht="38.25">
      <c r="A23" s="76" t="s">
        <v>240</v>
      </c>
      <c r="B23" s="100">
        <v>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9">
        <f>-Q23+R23+S23+T23</f>
        <v>577</v>
      </c>
      <c r="Q23" s="78"/>
      <c r="R23" s="78">
        <v>577</v>
      </c>
      <c r="S23" s="78"/>
      <c r="T23" s="78"/>
      <c r="U23" s="78"/>
    </row>
    <row r="24" spans="1:21" ht="43.5" customHeight="1">
      <c r="A24" s="88" t="s">
        <v>241</v>
      </c>
      <c r="B24" s="100">
        <v>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78">
        <v>270</v>
      </c>
      <c r="Q24" s="101" t="s">
        <v>84</v>
      </c>
      <c r="R24" s="101" t="s">
        <v>84</v>
      </c>
      <c r="S24" s="101" t="s">
        <v>84</v>
      </c>
      <c r="T24" s="101" t="s">
        <v>84</v>
      </c>
      <c r="U24" s="101" t="s">
        <v>84</v>
      </c>
    </row>
    <row r="25" spans="1:21" ht="53.25" customHeight="1">
      <c r="A25" s="88" t="s">
        <v>242</v>
      </c>
      <c r="B25" s="100">
        <v>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78">
        <v>71</v>
      </c>
      <c r="Q25" s="101" t="s">
        <v>84</v>
      </c>
      <c r="R25" s="101" t="s">
        <v>84</v>
      </c>
      <c r="S25" s="101" t="s">
        <v>84</v>
      </c>
      <c r="T25" s="101" t="s">
        <v>84</v>
      </c>
      <c r="U25" s="101" t="s">
        <v>84</v>
      </c>
    </row>
    <row r="26" spans="1:21" ht="30" customHeight="1">
      <c r="A26" s="76" t="s">
        <v>243</v>
      </c>
      <c r="B26" s="100">
        <v>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78">
        <v>135</v>
      </c>
      <c r="Q26" s="101" t="s">
        <v>84</v>
      </c>
      <c r="R26" s="101" t="s">
        <v>84</v>
      </c>
      <c r="S26" s="101" t="s">
        <v>84</v>
      </c>
      <c r="T26" s="101" t="s">
        <v>84</v>
      </c>
      <c r="U26" s="101" t="s">
        <v>84</v>
      </c>
    </row>
    <row r="28" spans="1:21" ht="12.75">
      <c r="A28" s="112" t="s">
        <v>244</v>
      </c>
      <c r="B28" s="113" t="s">
        <v>245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8">
        <v>0</v>
      </c>
      <c r="Q28" s="89" t="s">
        <v>246</v>
      </c>
      <c r="R28" s="89"/>
      <c r="S28" s="89"/>
      <c r="T28" s="89"/>
      <c r="U28" s="89"/>
    </row>
    <row r="29" spans="1:21" ht="12.75">
      <c r="A29" s="114" t="s">
        <v>247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93"/>
      <c r="Q29" s="114"/>
      <c r="R29" s="89"/>
      <c r="S29" s="89"/>
      <c r="T29" s="89"/>
      <c r="U29" s="89"/>
    </row>
    <row r="30" spans="1:21" ht="12.75">
      <c r="A30" s="112" t="s">
        <v>248</v>
      </c>
      <c r="B30" s="113" t="s">
        <v>249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98">
        <v>0</v>
      </c>
      <c r="Q30" s="89" t="s">
        <v>250</v>
      </c>
      <c r="R30" s="89"/>
      <c r="S30" s="89"/>
      <c r="T30" s="89"/>
      <c r="U30" s="89"/>
    </row>
    <row r="31" spans="1:21" ht="12.75">
      <c r="A31" s="112" t="s">
        <v>251</v>
      </c>
      <c r="B31" s="113" t="s">
        <v>252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8">
        <v>1</v>
      </c>
      <c r="Q31" s="89" t="s">
        <v>250</v>
      </c>
      <c r="R31" s="89"/>
      <c r="S31" s="89"/>
      <c r="T31" s="89"/>
      <c r="U31" s="89"/>
    </row>
    <row r="32" spans="1:21" ht="12.75">
      <c r="A32" s="112" t="s">
        <v>253</v>
      </c>
      <c r="B32" s="113" t="s">
        <v>254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8">
        <v>0</v>
      </c>
      <c r="Q32" s="89" t="s">
        <v>250</v>
      </c>
      <c r="R32" s="89"/>
      <c r="S32" s="89"/>
      <c r="T32" s="89"/>
      <c r="U32" s="89"/>
    </row>
    <row r="33" spans="1:21" ht="12.75" customHeight="1">
      <c r="A33" s="112" t="s">
        <v>255</v>
      </c>
      <c r="B33" s="113" t="s">
        <v>256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8">
        <v>0</v>
      </c>
      <c r="Q33" s="89" t="s">
        <v>250</v>
      </c>
      <c r="R33" s="89"/>
      <c r="S33" s="89"/>
      <c r="T33" s="89"/>
      <c r="U33" s="89"/>
    </row>
  </sheetData>
  <sheetProtection selectLockedCells="1" selectUnlockedCells="1"/>
  <mergeCells count="8">
    <mergeCell ref="A16:U16"/>
    <mergeCell ref="A17:U17"/>
    <mergeCell ref="A18:U18"/>
    <mergeCell ref="A19:A20"/>
    <mergeCell ref="B19:B20"/>
    <mergeCell ref="P19:P20"/>
    <mergeCell ref="Q19:T19"/>
    <mergeCell ref="U19:U20"/>
  </mergeCells>
  <printOptions/>
  <pageMargins left="0.7875" right="0.39375" top="0.7875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7:P38"/>
  <sheetViews>
    <sheetView showGridLines="0" zoomScalePageLayoutView="0" workbookViewId="0" topLeftCell="A17">
      <selection activeCell="O38" sqref="O38"/>
    </sheetView>
  </sheetViews>
  <sheetFormatPr defaultColWidth="9.00390625" defaultRowHeight="12.75"/>
  <cols>
    <col min="1" max="1" width="74.125" style="1" customWidth="1"/>
    <col min="2" max="13" width="0" style="89" hidden="1" customWidth="1"/>
    <col min="14" max="14" width="8.125" style="89" customWidth="1"/>
    <col min="15" max="15" width="39.875" style="1" customWidth="1"/>
    <col min="1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5" s="90" customFormat="1" ht="39.75" customHeight="1">
      <c r="A17" s="167" t="s">
        <v>257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15">
      <c r="A18" s="175" t="s">
        <v>258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42" customHeight="1">
      <c r="A19" s="52" t="s">
        <v>62</v>
      </c>
      <c r="B19" s="9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45</v>
      </c>
      <c r="O19" s="54" t="s">
        <v>27</v>
      </c>
    </row>
    <row r="20" spans="1:15" ht="12.75">
      <c r="A20" s="47">
        <v>1</v>
      </c>
      <c r="B20" s="9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>
        <v>2</v>
      </c>
      <c r="O20" s="47">
        <v>3</v>
      </c>
    </row>
    <row r="21" spans="1:15" ht="15.75">
      <c r="A21" s="76" t="s">
        <v>259</v>
      </c>
      <c r="B21" s="9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8">
        <v>1</v>
      </c>
      <c r="O21" s="78">
        <v>0</v>
      </c>
    </row>
    <row r="22" spans="1:15" ht="15.75">
      <c r="A22" s="76" t="s">
        <v>260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8">
        <v>2</v>
      </c>
      <c r="O22" s="78">
        <v>0</v>
      </c>
    </row>
    <row r="23" spans="1:15" ht="25.5">
      <c r="A23" s="79" t="s">
        <v>261</v>
      </c>
      <c r="B23" s="9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8">
        <v>3</v>
      </c>
      <c r="O23" s="78">
        <v>1</v>
      </c>
    </row>
    <row r="24" spans="1:15" ht="15.75">
      <c r="A24" s="115" t="s">
        <v>262</v>
      </c>
      <c r="B24" s="9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8">
        <v>4</v>
      </c>
      <c r="O24" s="78">
        <v>1</v>
      </c>
    </row>
    <row r="25" spans="1:15" ht="15.75">
      <c r="A25" s="115" t="s">
        <v>263</v>
      </c>
      <c r="B25" s="9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8">
        <v>5</v>
      </c>
      <c r="O25" s="78">
        <v>1</v>
      </c>
    </row>
    <row r="26" spans="1:15" ht="13.5" customHeight="1">
      <c r="A26" s="115" t="s">
        <v>264</v>
      </c>
      <c r="B26" s="9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8">
        <v>6</v>
      </c>
      <c r="O26" s="59">
        <v>1</v>
      </c>
    </row>
    <row r="27" spans="1:15" ht="13.5" customHeight="1">
      <c r="A27" s="116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96"/>
    </row>
    <row r="28" spans="1:15" ht="13.5" customHeight="1">
      <c r="A28" s="117" t="s">
        <v>265</v>
      </c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118" t="s">
        <v>249</v>
      </c>
      <c r="O28" s="59">
        <v>1</v>
      </c>
    </row>
    <row r="29" spans="1:15" ht="13.5" customHeight="1">
      <c r="A29" s="116" t="s">
        <v>266</v>
      </c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118"/>
      <c r="O29" s="96"/>
    </row>
    <row r="30" spans="1:15" ht="13.5" customHeight="1">
      <c r="A30" s="116" t="s">
        <v>267</v>
      </c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18" t="s">
        <v>252</v>
      </c>
      <c r="O30" s="59">
        <v>0</v>
      </c>
    </row>
    <row r="31" spans="1:15" ht="13.5" customHeight="1">
      <c r="A31" s="116" t="s">
        <v>268</v>
      </c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18" t="s">
        <v>254</v>
      </c>
      <c r="O31" s="59">
        <v>0</v>
      </c>
    </row>
    <row r="32" spans="1:15" ht="15" customHeight="1">
      <c r="A32" s="114" t="s">
        <v>269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3" t="s">
        <v>256</v>
      </c>
      <c r="O32" s="78">
        <v>1</v>
      </c>
    </row>
    <row r="33" spans="1:15" ht="15.75">
      <c r="A33" s="116" t="s">
        <v>270</v>
      </c>
      <c r="N33" s="113" t="s">
        <v>271</v>
      </c>
      <c r="O33" s="78">
        <v>0</v>
      </c>
    </row>
    <row r="34" spans="1:15" ht="15.75">
      <c r="A34" s="89" t="s">
        <v>272</v>
      </c>
      <c r="N34" s="113" t="s">
        <v>273</v>
      </c>
      <c r="O34" s="78">
        <v>0</v>
      </c>
    </row>
    <row r="35" spans="1:16" ht="15.75">
      <c r="A35" s="89" t="s">
        <v>274</v>
      </c>
      <c r="N35" s="113" t="s">
        <v>275</v>
      </c>
      <c r="O35" s="78">
        <v>0</v>
      </c>
      <c r="P35" s="89"/>
    </row>
    <row r="36" spans="1:16" ht="15.75" customHeight="1">
      <c r="A36" s="119" t="s">
        <v>276</v>
      </c>
      <c r="N36" s="113"/>
      <c r="O36" s="78"/>
      <c r="P36" s="89"/>
    </row>
    <row r="37" spans="1:15" ht="15.75">
      <c r="A37" s="110" t="s">
        <v>277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13" t="s">
        <v>278</v>
      </c>
      <c r="O37" s="78">
        <v>1</v>
      </c>
    </row>
    <row r="38" spans="1:15" ht="25.5">
      <c r="A38" s="121" t="s">
        <v>279</v>
      </c>
      <c r="N38" s="113" t="s">
        <v>280</v>
      </c>
      <c r="O38" s="78">
        <v>1</v>
      </c>
    </row>
  </sheetData>
  <sheetProtection selectLockedCells="1" selectUnlockedCells="1"/>
  <mergeCells count="2">
    <mergeCell ref="A17:O17"/>
    <mergeCell ref="A18:O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PageLayoutView="0" workbookViewId="0" topLeftCell="A1">
      <selection activeCell="P9" sqref="P9"/>
    </sheetView>
  </sheetViews>
  <sheetFormatPr defaultColWidth="9.00390625" defaultRowHeight="12.75"/>
  <cols>
    <col min="1" max="1" width="48.875" style="0" customWidth="1"/>
    <col min="2" max="13" width="0" style="0" hidden="1" customWidth="1"/>
    <col min="14" max="14" width="8.125" style="0" customWidth="1"/>
    <col min="15" max="15" width="35.875" style="0" customWidth="1"/>
  </cols>
  <sheetData>
    <row r="1" spans="1:18" ht="16.5">
      <c r="A1" s="182" t="s">
        <v>281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22"/>
      <c r="Q1" s="122"/>
      <c r="R1" s="122"/>
    </row>
    <row r="2" spans="1:18" ht="20.25" customHeight="1">
      <c r="A2" s="183" t="s">
        <v>282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22"/>
      <c r="Q2" s="122"/>
      <c r="R2" s="122"/>
    </row>
    <row r="3" spans="1:18" ht="15">
      <c r="A3" s="184" t="s">
        <v>283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22"/>
      <c r="Q3" s="122"/>
      <c r="R3" s="122"/>
    </row>
    <row r="4" spans="1:18" ht="25.5">
      <c r="A4" s="52" t="s">
        <v>62</v>
      </c>
      <c r="B4" s="9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 t="s">
        <v>45</v>
      </c>
      <c r="O4" s="52" t="s">
        <v>284</v>
      </c>
      <c r="P4" s="122"/>
      <c r="Q4" s="122"/>
      <c r="R4" s="122"/>
    </row>
    <row r="5" spans="1:18" ht="12.75">
      <c r="A5" s="47">
        <v>1</v>
      </c>
      <c r="B5" s="9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>
        <v>2</v>
      </c>
      <c r="O5" s="47">
        <v>3</v>
      </c>
      <c r="P5" s="122"/>
      <c r="Q5" s="122"/>
      <c r="R5" s="122"/>
    </row>
    <row r="6" spans="1:18" ht="15.75">
      <c r="A6" s="76" t="s">
        <v>285</v>
      </c>
      <c r="B6" s="91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8">
        <v>1</v>
      </c>
      <c r="O6" s="123">
        <f>O7+O12</f>
        <v>0</v>
      </c>
      <c r="P6" s="122"/>
      <c r="Q6" s="122"/>
      <c r="R6" s="122"/>
    </row>
    <row r="7" spans="1:18" ht="25.5">
      <c r="A7" s="88" t="s">
        <v>286</v>
      </c>
      <c r="B7" s="91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8">
        <v>2</v>
      </c>
      <c r="O7" s="123">
        <f>O9+O10+O11</f>
        <v>0</v>
      </c>
      <c r="P7" s="122"/>
      <c r="Q7" s="122"/>
      <c r="R7" s="122"/>
    </row>
    <row r="8" spans="1:18" ht="15.75">
      <c r="A8" s="79" t="s">
        <v>287</v>
      </c>
      <c r="B8" s="9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8"/>
      <c r="O8" s="124"/>
      <c r="P8" s="122"/>
      <c r="Q8" s="122"/>
      <c r="R8" s="122"/>
    </row>
    <row r="9" spans="1:18" ht="15.75">
      <c r="A9" s="79" t="s">
        <v>288</v>
      </c>
      <c r="B9" s="9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8">
        <v>3</v>
      </c>
      <c r="O9" s="124"/>
      <c r="P9" s="122"/>
      <c r="Q9" s="122"/>
      <c r="R9" s="122"/>
    </row>
    <row r="10" spans="1:18" ht="15.75">
      <c r="A10" s="79" t="s">
        <v>289</v>
      </c>
      <c r="B10" s="9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8">
        <v>4</v>
      </c>
      <c r="O10" s="124"/>
      <c r="P10" s="122"/>
      <c r="Q10" s="122"/>
      <c r="R10" s="122"/>
    </row>
    <row r="11" spans="1:18" ht="15.75">
      <c r="A11" s="79" t="s">
        <v>290</v>
      </c>
      <c r="B11" s="9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>
        <v>5</v>
      </c>
      <c r="O11" s="125"/>
      <c r="P11" s="122"/>
      <c r="Q11" s="122"/>
      <c r="R11" s="122"/>
    </row>
    <row r="12" spans="1:18" ht="15.75">
      <c r="A12" s="88" t="s">
        <v>291</v>
      </c>
      <c r="B12" s="91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8">
        <v>6</v>
      </c>
      <c r="O12" s="126">
        <f>O13+O14+O16+O17+O18</f>
        <v>0</v>
      </c>
      <c r="P12" s="122"/>
      <c r="Q12" s="122"/>
      <c r="R12" s="122"/>
    </row>
    <row r="13" spans="1:18" ht="25.5">
      <c r="A13" s="79" t="s">
        <v>292</v>
      </c>
      <c r="B13" s="9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8">
        <v>7</v>
      </c>
      <c r="O13" s="125"/>
      <c r="P13" s="122"/>
      <c r="Q13" s="122"/>
      <c r="R13" s="122"/>
    </row>
    <row r="14" spans="1:18" ht="15.75">
      <c r="A14" s="79" t="s">
        <v>293</v>
      </c>
      <c r="B14" s="9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8">
        <v>8</v>
      </c>
      <c r="O14" s="125"/>
      <c r="P14" s="122"/>
      <c r="Q14" s="122"/>
      <c r="R14" s="122"/>
    </row>
    <row r="15" spans="1:18" ht="15.75">
      <c r="A15" s="115" t="s">
        <v>294</v>
      </c>
      <c r="B15" s="9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8">
        <v>9</v>
      </c>
      <c r="O15" s="125"/>
      <c r="P15" s="122"/>
      <c r="Q15" s="122"/>
      <c r="R15" s="122"/>
    </row>
    <row r="16" spans="1:18" ht="15.75">
      <c r="A16" s="79" t="s">
        <v>295</v>
      </c>
      <c r="B16" s="91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8">
        <v>10</v>
      </c>
      <c r="O16" s="125"/>
      <c r="P16" s="122"/>
      <c r="Q16" s="122"/>
      <c r="R16" s="122"/>
    </row>
    <row r="17" spans="1:18" ht="15.75">
      <c r="A17" s="79" t="s">
        <v>296</v>
      </c>
      <c r="B17" s="9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8">
        <v>11</v>
      </c>
      <c r="O17" s="125"/>
      <c r="P17" s="122"/>
      <c r="Q17" s="122"/>
      <c r="R17" s="122"/>
    </row>
    <row r="18" spans="1:18" ht="15.75">
      <c r="A18" s="79" t="s">
        <v>297</v>
      </c>
      <c r="B18" s="91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8">
        <v>12</v>
      </c>
      <c r="O18" s="125"/>
      <c r="P18" s="122"/>
      <c r="Q18" s="122"/>
      <c r="R18" s="122"/>
    </row>
    <row r="19" spans="1:18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</row>
    <row r="22" spans="1:18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</row>
    <row r="23" spans="1:18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</row>
    <row r="24" spans="1:18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18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</sheetData>
  <sheetProtection selectLockedCells="1" selectUnlockedCells="1"/>
  <mergeCells count="3">
    <mergeCell ref="A1:O1"/>
    <mergeCell ref="A2:O2"/>
    <mergeCell ref="A3:O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8:O34"/>
  <sheetViews>
    <sheetView showGridLines="0" zoomScalePageLayoutView="0" workbookViewId="0" topLeftCell="A17">
      <selection activeCell="P36" sqref="P36"/>
    </sheetView>
  </sheetViews>
  <sheetFormatPr defaultColWidth="9.00390625" defaultRowHeight="12.75"/>
  <cols>
    <col min="1" max="1" width="48.875" style="1" customWidth="1"/>
    <col min="2" max="13" width="0" style="89" hidden="1" customWidth="1"/>
    <col min="14" max="14" width="8.125" style="89" customWidth="1"/>
    <col min="15" max="15" width="35.875" style="1" customWidth="1"/>
    <col min="16" max="16384" width="9.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8" spans="1:15" ht="14.25">
      <c r="A18" s="185" t="s">
        <v>298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</row>
    <row r="20" spans="1:15" ht="15" customHeight="1">
      <c r="A20" s="174" t="s">
        <v>283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</row>
    <row r="21" spans="1:15" ht="25.5">
      <c r="A21" s="52" t="s">
        <v>62</v>
      </c>
      <c r="B21" s="9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 t="s">
        <v>45</v>
      </c>
      <c r="O21" s="52" t="s">
        <v>284</v>
      </c>
    </row>
    <row r="22" spans="1:15" ht="12.75">
      <c r="A22" s="47">
        <v>1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>
        <v>2</v>
      </c>
      <c r="O22" s="47">
        <v>3</v>
      </c>
    </row>
    <row r="23" spans="1:15" ht="15.75">
      <c r="A23" s="76" t="s">
        <v>299</v>
      </c>
      <c r="B23" s="9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8">
        <v>1</v>
      </c>
      <c r="O23" s="123">
        <f>O24+O26+O27+O28+O29+O30+O31+O32+O33</f>
        <v>0</v>
      </c>
    </row>
    <row r="24" spans="1:15" ht="25.5">
      <c r="A24" s="88" t="s">
        <v>300</v>
      </c>
      <c r="B24" s="9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8">
        <v>2</v>
      </c>
      <c r="O24" s="124"/>
    </row>
    <row r="25" spans="1:15" ht="25.5">
      <c r="A25" s="79" t="s">
        <v>301</v>
      </c>
      <c r="B25" s="9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8">
        <v>3</v>
      </c>
      <c r="O25" s="124"/>
    </row>
    <row r="26" spans="1:15" ht="15.75">
      <c r="A26" s="88" t="s">
        <v>302</v>
      </c>
      <c r="B26" s="9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8">
        <v>4</v>
      </c>
      <c r="O26" s="124"/>
    </row>
    <row r="27" spans="1:15" ht="15.75">
      <c r="A27" s="88" t="s">
        <v>303</v>
      </c>
      <c r="B27" s="9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8">
        <v>5</v>
      </c>
      <c r="O27" s="124"/>
    </row>
    <row r="28" spans="1:15" ht="15.75">
      <c r="A28" s="88" t="s">
        <v>304</v>
      </c>
      <c r="B28" s="9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8">
        <v>6</v>
      </c>
      <c r="O28" s="125"/>
    </row>
    <row r="29" spans="1:15" ht="15.75">
      <c r="A29" s="88" t="s">
        <v>305</v>
      </c>
      <c r="B29" s="9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8">
        <v>7</v>
      </c>
      <c r="O29" s="125"/>
    </row>
    <row r="30" spans="1:15" ht="15.75">
      <c r="A30" s="88" t="s">
        <v>306</v>
      </c>
      <c r="B30" s="9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8">
        <v>8</v>
      </c>
      <c r="O30" s="125"/>
    </row>
    <row r="31" spans="1:15" ht="15.75">
      <c r="A31" s="88" t="s">
        <v>307</v>
      </c>
      <c r="B31" s="9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8">
        <v>9</v>
      </c>
      <c r="O31" s="125"/>
    </row>
    <row r="32" spans="1:15" ht="15.75">
      <c r="A32" s="88" t="s">
        <v>308</v>
      </c>
      <c r="B32" s="9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8">
        <v>10</v>
      </c>
      <c r="O32" s="125"/>
    </row>
    <row r="33" spans="1:15" ht="15.75">
      <c r="A33" s="88" t="s">
        <v>309</v>
      </c>
      <c r="B33" s="91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8">
        <v>11</v>
      </c>
      <c r="O33" s="125"/>
    </row>
    <row r="34" spans="1:15" ht="25.5">
      <c r="A34" s="76" t="s">
        <v>310</v>
      </c>
      <c r="B34" s="9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8">
        <v>12</v>
      </c>
      <c r="O34" s="125"/>
    </row>
  </sheetData>
  <sheetProtection selectLockedCells="1" selectUnlockedCells="1"/>
  <mergeCells count="2">
    <mergeCell ref="A18:O18"/>
    <mergeCell ref="A20:O2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6:W29"/>
  <sheetViews>
    <sheetView showGridLines="0" zoomScale="80" zoomScaleNormal="80" zoomScalePageLayoutView="0" workbookViewId="0" topLeftCell="A16">
      <selection activeCell="Q45" sqref="Q45"/>
    </sheetView>
  </sheetViews>
  <sheetFormatPr defaultColWidth="9.00390625" defaultRowHeight="12.75"/>
  <cols>
    <col min="1" max="1" width="58.25390625" style="1" customWidth="1"/>
    <col min="2" max="13" width="0" style="1" hidden="1" customWidth="1"/>
    <col min="14" max="14" width="8.875" style="1" customWidth="1"/>
    <col min="15" max="15" width="12.375" style="1" customWidth="1"/>
    <col min="16" max="16" width="5.75390625" style="1" customWidth="1"/>
    <col min="17" max="18" width="9.125" style="1" customWidth="1"/>
    <col min="19" max="19" width="23.25390625" style="1" customWidth="1"/>
    <col min="20" max="20" width="5.875" style="1" customWidth="1"/>
    <col min="21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5" ht="19.5" customHeight="1">
      <c r="A16" s="186" t="s">
        <v>311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</row>
    <row r="17" spans="1:15" ht="15">
      <c r="A17" s="174" t="s">
        <v>167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</row>
    <row r="18" spans="1:15" ht="13.5" customHeight="1">
      <c r="A18" s="171" t="s">
        <v>25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171" t="s">
        <v>45</v>
      </c>
      <c r="O18" s="171" t="s">
        <v>284</v>
      </c>
    </row>
    <row r="19" spans="1:15" ht="27.75" customHeight="1">
      <c r="A19" s="17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71"/>
      <c r="O19" s="171"/>
    </row>
    <row r="20" spans="1:15" ht="12.7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v>2</v>
      </c>
      <c r="O20" s="47">
        <v>3</v>
      </c>
    </row>
    <row r="21" spans="1:15" ht="28.5" customHeight="1">
      <c r="A21" s="74" t="s">
        <v>312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>
        <v>13</v>
      </c>
      <c r="O21" s="127"/>
    </row>
    <row r="24" ht="38.25" customHeight="1">
      <c r="A24" s="187" t="s">
        <v>313</v>
      </c>
    </row>
    <row r="25" spans="1:23" ht="15.75" customHeight="1">
      <c r="A25" s="187"/>
      <c r="N25" s="188" t="s">
        <v>314</v>
      </c>
      <c r="O25" s="188"/>
      <c r="P25" s="188"/>
      <c r="R25" s="188" t="s">
        <v>315</v>
      </c>
      <c r="S25" s="188"/>
      <c r="U25" s="136" t="s">
        <v>316</v>
      </c>
      <c r="V25" s="136"/>
      <c r="W25" s="136"/>
    </row>
    <row r="26" spans="14:22" ht="12.75">
      <c r="N26" s="189" t="s">
        <v>317</v>
      </c>
      <c r="O26" s="189"/>
      <c r="P26" s="189"/>
      <c r="R26" s="189" t="s">
        <v>318</v>
      </c>
      <c r="S26" s="189"/>
      <c r="V26" s="128" t="s">
        <v>319</v>
      </c>
    </row>
    <row r="28" spans="14:23" ht="15.75" customHeight="1">
      <c r="N28" s="188" t="s">
        <v>320</v>
      </c>
      <c r="O28" s="188"/>
      <c r="P28" s="188"/>
      <c r="R28" s="129" t="s">
        <v>321</v>
      </c>
      <c r="S28" s="130" t="s">
        <v>322</v>
      </c>
      <c r="U28" s="191"/>
      <c r="V28" s="191"/>
      <c r="W28" s="191"/>
    </row>
    <row r="29" spans="14:23" ht="12.75" customHeight="1">
      <c r="N29" s="189" t="s">
        <v>323</v>
      </c>
      <c r="O29" s="189"/>
      <c r="P29" s="189"/>
      <c r="U29" s="190" t="s">
        <v>324</v>
      </c>
      <c r="V29" s="190"/>
      <c r="W29" s="190"/>
    </row>
  </sheetData>
  <sheetProtection selectLockedCells="1" selectUnlockedCells="1"/>
  <mergeCells count="15">
    <mergeCell ref="R25:S25"/>
    <mergeCell ref="U25:W25"/>
    <mergeCell ref="N29:P29"/>
    <mergeCell ref="U29:W29"/>
    <mergeCell ref="N26:P26"/>
    <mergeCell ref="R26:S26"/>
    <mergeCell ref="N28:P28"/>
    <mergeCell ref="U28:W28"/>
    <mergeCell ref="A16:O16"/>
    <mergeCell ref="A17:O17"/>
    <mergeCell ref="A18:A19"/>
    <mergeCell ref="N18:N19"/>
    <mergeCell ref="O18:O19"/>
    <mergeCell ref="A24:A25"/>
    <mergeCell ref="N25:P25"/>
  </mergeCells>
  <hyperlinks>
    <hyperlink ref="S28" r:id="rId1" display="school33189@yandex.ru"/>
  </hyperlinks>
  <printOptions/>
  <pageMargins left="0.7875" right="0.39375" top="0.7875" bottom="0.78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zoomScale="75" zoomScaleNormal="75" zoomScalePageLayoutView="0" workbookViewId="0" topLeftCell="A1">
      <selection activeCell="P9" sqref="P9"/>
    </sheetView>
  </sheetViews>
  <sheetFormatPr defaultColWidth="9.00390625" defaultRowHeight="12.75"/>
  <cols>
    <col min="1" max="1" width="72.875" style="0" customWidth="1"/>
    <col min="2" max="14" width="0" style="0" hidden="1" customWidth="1"/>
    <col min="15" max="15" width="6.875" style="0" customWidth="1"/>
    <col min="16" max="16" width="39.125" style="0" customWidth="1"/>
  </cols>
  <sheetData>
    <row r="1" spans="1:21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3"/>
      <c r="S1" s="43"/>
      <c r="T1" s="43"/>
      <c r="U1" s="44"/>
    </row>
    <row r="2" spans="1:21" ht="16.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43"/>
      <c r="R2" s="43"/>
      <c r="S2" s="43"/>
      <c r="T2" s="43"/>
      <c r="U2" s="44"/>
    </row>
    <row r="3" spans="1:21" ht="14.25">
      <c r="A3" s="161" t="s">
        <v>24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43"/>
      <c r="R3" s="43"/>
      <c r="S3" s="43"/>
      <c r="T3" s="43"/>
      <c r="U3" s="44"/>
    </row>
    <row r="4" spans="1:21" ht="14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43"/>
      <c r="R4" s="43"/>
      <c r="S4" s="43"/>
      <c r="T4" s="43"/>
      <c r="U4" s="44"/>
    </row>
    <row r="5" spans="1:21" ht="25.5">
      <c r="A5" s="45" t="s">
        <v>25</v>
      </c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 t="s">
        <v>26</v>
      </c>
      <c r="P5" s="45" t="s">
        <v>27</v>
      </c>
      <c r="Q5" s="43"/>
      <c r="R5" s="43"/>
      <c r="S5" s="43"/>
      <c r="T5" s="43"/>
      <c r="U5" s="44"/>
    </row>
    <row r="6" spans="1:21" ht="12.75">
      <c r="A6" s="47">
        <v>1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>
        <v>2</v>
      </c>
      <c r="P6" s="47">
        <v>3</v>
      </c>
      <c r="Q6" s="43"/>
      <c r="R6" s="43"/>
      <c r="S6" s="43"/>
      <c r="T6" s="43"/>
      <c r="U6" s="44"/>
    </row>
    <row r="7" spans="1:21" ht="15.75">
      <c r="A7" s="48" t="s">
        <v>28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9" t="s">
        <v>29</v>
      </c>
      <c r="P7" s="50">
        <v>0</v>
      </c>
      <c r="Q7" s="43"/>
      <c r="R7" s="43"/>
      <c r="S7" s="43"/>
      <c r="T7" s="43"/>
      <c r="U7" s="44"/>
    </row>
    <row r="8" spans="1:21" ht="25.5">
      <c r="A8" s="48" t="s">
        <v>30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 t="s">
        <v>31</v>
      </c>
      <c r="P8" s="50">
        <v>0</v>
      </c>
      <c r="Q8" s="43"/>
      <c r="R8" s="43"/>
      <c r="S8" s="43"/>
      <c r="T8" s="43"/>
      <c r="U8" s="44"/>
    </row>
    <row r="9" spans="1:21" ht="17.25" customHeight="1">
      <c r="A9" s="48" t="s">
        <v>32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9" t="s">
        <v>33</v>
      </c>
      <c r="P9" s="50">
        <v>1</v>
      </c>
      <c r="Q9" s="43"/>
      <c r="R9" s="43"/>
      <c r="S9" s="43"/>
      <c r="T9" s="43"/>
      <c r="U9" s="44"/>
    </row>
    <row r="10" spans="1:21" ht="25.5">
      <c r="A10" s="48" t="s">
        <v>34</v>
      </c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9" t="s">
        <v>35</v>
      </c>
      <c r="P10" s="50">
        <v>0</v>
      </c>
      <c r="Q10" s="43"/>
      <c r="R10" s="43"/>
      <c r="S10" s="43"/>
      <c r="T10" s="43"/>
      <c r="U10" s="44"/>
    </row>
    <row r="11" spans="1:21" ht="38.25">
      <c r="A11" s="48" t="s">
        <v>36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9" t="s">
        <v>37</v>
      </c>
      <c r="P11" s="50">
        <v>0</v>
      </c>
      <c r="Q11" s="43"/>
      <c r="R11" s="43"/>
      <c r="S11" s="43"/>
      <c r="T11" s="43"/>
      <c r="U11" s="44"/>
    </row>
    <row r="12" spans="1:21" ht="38.25">
      <c r="A12" s="48" t="s">
        <v>38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9" t="s">
        <v>39</v>
      </c>
      <c r="P12" s="50">
        <v>0</v>
      </c>
      <c r="Q12" s="43"/>
      <c r="R12" s="43"/>
      <c r="S12" s="43"/>
      <c r="T12" s="43"/>
      <c r="U12" s="44"/>
    </row>
    <row r="13" spans="1:21" ht="38.25">
      <c r="A13" s="48" t="s">
        <v>40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9" t="s">
        <v>41</v>
      </c>
      <c r="P13" s="50">
        <v>0</v>
      </c>
      <c r="Q13" s="43"/>
      <c r="R13" s="43"/>
      <c r="S13" s="43"/>
      <c r="T13" s="43"/>
      <c r="U13" s="44"/>
    </row>
    <row r="14" spans="1:21" ht="42" customHeight="1">
      <c r="A14" s="48" t="s">
        <v>42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9" t="s">
        <v>43</v>
      </c>
      <c r="P14" s="50">
        <v>0</v>
      </c>
      <c r="Q14" s="43"/>
      <c r="R14" s="43"/>
      <c r="S14" s="43"/>
      <c r="T14" s="43"/>
      <c r="U14" s="44"/>
    </row>
    <row r="15" spans="1:20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4" ht="12.75" hidden="1"/>
  </sheetData>
  <sheetProtection selectLockedCells="1" selectUnlockedCells="1"/>
  <mergeCells count="3">
    <mergeCell ref="A2:P2"/>
    <mergeCell ref="A3:P3"/>
    <mergeCell ref="A4:P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7:P31"/>
  <sheetViews>
    <sheetView showGridLines="0" zoomScaleSheetLayoutView="100" zoomScalePageLayoutView="0" workbookViewId="0" topLeftCell="A17">
      <selection activeCell="P34" sqref="P34"/>
    </sheetView>
  </sheetViews>
  <sheetFormatPr defaultColWidth="9.00390625" defaultRowHeight="12.75"/>
  <cols>
    <col min="1" max="1" width="53.625" style="1" customWidth="1"/>
    <col min="2" max="14" width="0" style="1" hidden="1" customWidth="1"/>
    <col min="15" max="15" width="6.875" style="1" customWidth="1"/>
    <col min="16" max="16" width="41.1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5.7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t="15.75" customHeight="1">
      <c r="A18" s="164" t="s">
        <v>44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32.25" customHeight="1">
      <c r="A20" s="52" t="s">
        <v>25</v>
      </c>
      <c r="B20" s="5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 t="s">
        <v>45</v>
      </c>
      <c r="P20" s="54" t="s">
        <v>46</v>
      </c>
    </row>
    <row r="21" spans="1:16" ht="12.75">
      <c r="A21" s="47">
        <v>1</v>
      </c>
      <c r="B21" s="46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>
        <v>2</v>
      </c>
      <c r="P21" s="57">
        <v>3</v>
      </c>
    </row>
    <row r="22" spans="1:16" ht="15.75">
      <c r="A22" s="48" t="s">
        <v>47</v>
      </c>
      <c r="B22" s="4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8">
        <v>1</v>
      </c>
      <c r="P22" s="59">
        <v>1</v>
      </c>
    </row>
    <row r="23" spans="1:16" ht="18" customHeight="1">
      <c r="A23" s="60" t="s">
        <v>48</v>
      </c>
      <c r="B23" s="46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8">
        <v>2</v>
      </c>
      <c r="P23" s="59">
        <v>0</v>
      </c>
    </row>
    <row r="24" spans="1:16" ht="18" customHeight="1">
      <c r="A24" s="60" t="s">
        <v>49</v>
      </c>
      <c r="B24" s="46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8">
        <v>3</v>
      </c>
      <c r="P24" s="59">
        <v>0</v>
      </c>
    </row>
    <row r="25" spans="1:16" ht="15.75">
      <c r="A25" s="48" t="s">
        <v>50</v>
      </c>
      <c r="B25" s="4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8">
        <v>4</v>
      </c>
      <c r="P25" s="59">
        <v>2</v>
      </c>
    </row>
    <row r="26" spans="1:16" ht="15.75">
      <c r="A26" s="48" t="s">
        <v>51</v>
      </c>
      <c r="B26" s="4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8">
        <v>5</v>
      </c>
      <c r="P26" s="59">
        <v>0</v>
      </c>
    </row>
    <row r="27" spans="1:16" ht="25.5">
      <c r="A27" s="62" t="s">
        <v>52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8">
        <v>6</v>
      </c>
      <c r="P27" s="59">
        <v>0</v>
      </c>
    </row>
    <row r="29" spans="1:16" ht="12.7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12.7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ht="12.75">
      <c r="A31" s="63"/>
    </row>
  </sheetData>
  <sheetProtection selectLockedCells="1" selectUnlockedCells="1"/>
  <mergeCells count="4">
    <mergeCell ref="A17:P17"/>
    <mergeCell ref="A18:P18"/>
    <mergeCell ref="A29:P29"/>
    <mergeCell ref="A30:P30"/>
  </mergeCells>
  <printOptions/>
  <pageMargins left="0.78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H42"/>
  <sheetViews>
    <sheetView showGridLines="0" zoomScale="70" zoomScaleNormal="70" zoomScalePageLayoutView="0" workbookViewId="0" topLeftCell="A18">
      <selection activeCell="I37" sqref="I37"/>
    </sheetView>
  </sheetViews>
  <sheetFormatPr defaultColWidth="9.00390625" defaultRowHeight="12.75"/>
  <cols>
    <col min="1" max="1" width="46.375" style="0" customWidth="1"/>
    <col min="2" max="2" width="5.75390625" style="64" customWidth="1"/>
    <col min="3" max="3" width="9.875" style="0" customWidth="1"/>
    <col min="4" max="4" width="14.00390625" style="0" customWidth="1"/>
    <col min="5" max="5" width="15.375" style="0" customWidth="1"/>
    <col min="6" max="6" width="10.00390625" style="0" customWidth="1"/>
    <col min="7" max="7" width="12.625" style="0" customWidth="1"/>
    <col min="8" max="8" width="10.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8" ht="18" customHeight="1">
      <c r="A15" s="166" t="s">
        <v>53</v>
      </c>
      <c r="B15" s="166"/>
      <c r="C15" s="166"/>
      <c r="D15" s="166"/>
      <c r="E15" s="166"/>
      <c r="F15" s="166"/>
      <c r="G15" s="166"/>
      <c r="H15" s="166"/>
    </row>
    <row r="16" spans="1:8" s="65" customFormat="1" ht="14.25" customHeight="1">
      <c r="A16" s="167" t="s">
        <v>54</v>
      </c>
      <c r="B16" s="167"/>
      <c r="C16" s="167"/>
      <c r="D16" s="167"/>
      <c r="E16" s="167"/>
      <c r="F16" s="167"/>
      <c r="G16" s="167"/>
      <c r="H16" s="167"/>
    </row>
    <row r="17" spans="1:8" s="66" customFormat="1" ht="16.5" customHeight="1">
      <c r="A17" s="168" t="s">
        <v>55</v>
      </c>
      <c r="B17" s="168"/>
      <c r="C17" s="168"/>
      <c r="D17" s="168"/>
      <c r="E17" s="168"/>
      <c r="F17" s="168"/>
      <c r="G17" s="168"/>
      <c r="H17" s="168"/>
    </row>
    <row r="18" spans="1:8" s="66" customFormat="1" ht="27" customHeight="1">
      <c r="A18" s="67"/>
      <c r="B18" s="169" t="s">
        <v>26</v>
      </c>
      <c r="C18" s="170" t="s">
        <v>56</v>
      </c>
      <c r="D18" s="170"/>
      <c r="E18" s="170"/>
      <c r="F18" s="171" t="s">
        <v>57</v>
      </c>
      <c r="G18" s="171"/>
      <c r="H18" s="52" t="s">
        <v>58</v>
      </c>
    </row>
    <row r="19" spans="1:8" s="66" customFormat="1" ht="12.75" customHeight="1">
      <c r="A19" s="68"/>
      <c r="B19" s="169"/>
      <c r="C19" s="67"/>
      <c r="D19" s="172" t="s">
        <v>59</v>
      </c>
      <c r="E19" s="172"/>
      <c r="F19" s="171" t="s">
        <v>60</v>
      </c>
      <c r="G19" s="171" t="s">
        <v>61</v>
      </c>
      <c r="H19" s="171" t="s">
        <v>60</v>
      </c>
    </row>
    <row r="20" spans="1:8" s="66" customFormat="1" ht="51" customHeight="1">
      <c r="A20" s="69" t="s">
        <v>62</v>
      </c>
      <c r="B20" s="169"/>
      <c r="C20" s="69" t="s">
        <v>60</v>
      </c>
      <c r="D20" s="70" t="s">
        <v>63</v>
      </c>
      <c r="E20" s="52" t="s">
        <v>64</v>
      </c>
      <c r="F20" s="171"/>
      <c r="G20" s="171"/>
      <c r="H20" s="171"/>
    </row>
    <row r="21" spans="1:8" s="73" customFormat="1" ht="12.75">
      <c r="A21" s="71">
        <v>1</v>
      </c>
      <c r="B21" s="72">
        <v>2</v>
      </c>
      <c r="C21" s="71">
        <v>3</v>
      </c>
      <c r="D21" s="71">
        <v>4</v>
      </c>
      <c r="E21" s="71">
        <v>5</v>
      </c>
      <c r="F21" s="56">
        <v>6</v>
      </c>
      <c r="G21" s="56">
        <v>7</v>
      </c>
      <c r="H21" s="56">
        <v>8</v>
      </c>
    </row>
    <row r="22" spans="1:8" ht="15.75">
      <c r="A22" s="74" t="s">
        <v>65</v>
      </c>
      <c r="B22" s="58">
        <v>1</v>
      </c>
      <c r="C22" s="75">
        <f aca="true" t="shared" si="0" ref="C22:H22">C23+C32+C33+C36+C37+C38+C39</f>
        <v>38</v>
      </c>
      <c r="D22" s="75">
        <v>19</v>
      </c>
      <c r="E22" s="75">
        <f t="shared" si="0"/>
        <v>0</v>
      </c>
      <c r="F22" s="75">
        <f t="shared" si="0"/>
        <v>2</v>
      </c>
      <c r="G22" s="75">
        <f t="shared" si="0"/>
        <v>1</v>
      </c>
      <c r="H22" s="75">
        <f t="shared" si="0"/>
        <v>43</v>
      </c>
    </row>
    <row r="23" spans="1:8" ht="24" customHeight="1">
      <c r="A23" s="76" t="s">
        <v>66</v>
      </c>
      <c r="B23" s="58">
        <v>2</v>
      </c>
      <c r="C23" s="77">
        <f aca="true" t="shared" si="1" ref="C23:H23">SUM(C24:C31)</f>
        <v>0</v>
      </c>
      <c r="D23" s="77">
        <f t="shared" si="1"/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</row>
    <row r="24" spans="1:8" ht="27" customHeight="1">
      <c r="A24" s="76" t="s">
        <v>67</v>
      </c>
      <c r="B24" s="58">
        <v>3</v>
      </c>
      <c r="C24" s="59"/>
      <c r="D24" s="78"/>
      <c r="E24" s="59"/>
      <c r="F24" s="59"/>
      <c r="G24" s="59"/>
      <c r="H24" s="59"/>
    </row>
    <row r="25" spans="1:8" ht="15" customHeight="1">
      <c r="A25" s="79" t="s">
        <v>68</v>
      </c>
      <c r="B25" s="58">
        <v>4</v>
      </c>
      <c r="C25" s="59"/>
      <c r="D25" s="78"/>
      <c r="E25" s="59"/>
      <c r="F25" s="59"/>
      <c r="G25" s="59"/>
      <c r="H25" s="59"/>
    </row>
    <row r="26" spans="1:8" ht="15" customHeight="1">
      <c r="A26" s="79" t="s">
        <v>69</v>
      </c>
      <c r="B26" s="58">
        <v>5</v>
      </c>
      <c r="C26" s="59"/>
      <c r="D26" s="78"/>
      <c r="E26" s="59"/>
      <c r="F26" s="59"/>
      <c r="G26" s="59"/>
      <c r="H26" s="59"/>
    </row>
    <row r="27" spans="1:8" ht="15.75" customHeight="1">
      <c r="A27" s="79" t="s">
        <v>70</v>
      </c>
      <c r="B27" s="58">
        <v>6</v>
      </c>
      <c r="C27" s="59"/>
      <c r="D27" s="78"/>
      <c r="E27" s="59"/>
      <c r="F27" s="59"/>
      <c r="G27" s="59"/>
      <c r="H27" s="59"/>
    </row>
    <row r="28" spans="1:8" ht="15" customHeight="1">
      <c r="A28" s="79" t="s">
        <v>71</v>
      </c>
      <c r="B28" s="58">
        <v>7</v>
      </c>
      <c r="C28" s="59"/>
      <c r="D28" s="78"/>
      <c r="E28" s="59"/>
      <c r="F28" s="59"/>
      <c r="G28" s="59"/>
      <c r="H28" s="59"/>
    </row>
    <row r="29" spans="1:8" ht="14.25" customHeight="1">
      <c r="A29" s="79" t="s">
        <v>72</v>
      </c>
      <c r="B29" s="58">
        <v>8</v>
      </c>
      <c r="C29" s="59"/>
      <c r="D29" s="78"/>
      <c r="E29" s="59"/>
      <c r="F29" s="59"/>
      <c r="G29" s="59"/>
      <c r="H29" s="59"/>
    </row>
    <row r="30" spans="1:8" ht="15.75" customHeight="1">
      <c r="A30" s="79" t="s">
        <v>73</v>
      </c>
      <c r="B30" s="58">
        <v>9</v>
      </c>
      <c r="C30" s="59"/>
      <c r="D30" s="78"/>
      <c r="E30" s="59"/>
      <c r="F30" s="59"/>
      <c r="G30" s="59"/>
      <c r="H30" s="59"/>
    </row>
    <row r="31" spans="1:8" ht="14.25" customHeight="1">
      <c r="A31" s="79" t="s">
        <v>74</v>
      </c>
      <c r="B31" s="58">
        <v>10</v>
      </c>
      <c r="C31" s="59"/>
      <c r="D31" s="78"/>
      <c r="E31" s="59"/>
      <c r="F31" s="59"/>
      <c r="G31" s="59"/>
      <c r="H31" s="59"/>
    </row>
    <row r="32" spans="1:8" ht="15.75">
      <c r="A32" s="76" t="s">
        <v>75</v>
      </c>
      <c r="B32" s="58">
        <v>11</v>
      </c>
      <c r="C32" s="59">
        <v>38</v>
      </c>
      <c r="D32" s="78">
        <v>19</v>
      </c>
      <c r="E32" s="59">
        <v>0</v>
      </c>
      <c r="F32" s="59">
        <v>2</v>
      </c>
      <c r="G32" s="59">
        <v>1</v>
      </c>
      <c r="H32" s="59">
        <v>43</v>
      </c>
    </row>
    <row r="33" spans="1:8" ht="15.75">
      <c r="A33" s="80" t="s">
        <v>76</v>
      </c>
      <c r="B33" s="58">
        <v>12</v>
      </c>
      <c r="C33" s="59"/>
      <c r="D33" s="78"/>
      <c r="E33" s="59"/>
      <c r="F33" s="59"/>
      <c r="G33" s="59"/>
      <c r="H33" s="59"/>
    </row>
    <row r="34" spans="1:8" ht="25.5">
      <c r="A34" s="81" t="s">
        <v>77</v>
      </c>
      <c r="B34" s="58">
        <v>13</v>
      </c>
      <c r="C34" s="59"/>
      <c r="D34" s="78"/>
      <c r="E34" s="59"/>
      <c r="F34" s="59"/>
      <c r="G34" s="59"/>
      <c r="H34" s="59"/>
    </row>
    <row r="35" spans="1:8" ht="15.75">
      <c r="A35" s="81" t="s">
        <v>78</v>
      </c>
      <c r="B35" s="58">
        <v>14</v>
      </c>
      <c r="C35" s="59"/>
      <c r="D35" s="78"/>
      <c r="E35" s="59"/>
      <c r="F35" s="59"/>
      <c r="G35" s="59"/>
      <c r="H35" s="59"/>
    </row>
    <row r="36" spans="1:8" ht="15.75">
      <c r="A36" s="80" t="s">
        <v>79</v>
      </c>
      <c r="B36" s="58">
        <v>15</v>
      </c>
      <c r="C36" s="78"/>
      <c r="D36" s="78"/>
      <c r="E36" s="59"/>
      <c r="F36" s="59"/>
      <c r="G36" s="59"/>
      <c r="H36" s="59"/>
    </row>
    <row r="37" spans="1:8" ht="15.75">
      <c r="A37" s="80" t="s">
        <v>80</v>
      </c>
      <c r="B37" s="58">
        <v>16</v>
      </c>
      <c r="C37" s="131"/>
      <c r="D37" s="78"/>
      <c r="E37" s="59"/>
      <c r="F37" s="59"/>
      <c r="G37" s="59"/>
      <c r="H37" s="59"/>
    </row>
    <row r="38" spans="1:8" ht="15.75">
      <c r="A38" s="80" t="s">
        <v>81</v>
      </c>
      <c r="B38" s="58">
        <v>17</v>
      </c>
      <c r="C38" s="82"/>
      <c r="D38" s="78"/>
      <c r="E38" s="59"/>
      <c r="F38" s="59"/>
      <c r="G38" s="59"/>
      <c r="H38" s="59"/>
    </row>
    <row r="39" spans="1:8" ht="15.75">
      <c r="A39" s="80" t="s">
        <v>82</v>
      </c>
      <c r="B39" s="58">
        <v>18</v>
      </c>
      <c r="C39" s="82"/>
      <c r="D39" s="78"/>
      <c r="E39" s="59"/>
      <c r="F39" s="59"/>
      <c r="G39" s="59"/>
      <c r="H39" s="59"/>
    </row>
    <row r="40" spans="1:8" ht="25.5">
      <c r="A40" s="83" t="s">
        <v>83</v>
      </c>
      <c r="B40" s="58">
        <v>19</v>
      </c>
      <c r="C40" s="77">
        <v>0</v>
      </c>
      <c r="D40" s="84" t="s">
        <v>84</v>
      </c>
      <c r="E40" s="84" t="s">
        <v>84</v>
      </c>
      <c r="F40" s="77">
        <v>0</v>
      </c>
      <c r="G40" s="85" t="s">
        <v>84</v>
      </c>
      <c r="H40" s="85" t="s">
        <v>84</v>
      </c>
    </row>
    <row r="41" spans="1:8" ht="15.75">
      <c r="A41" s="80" t="s">
        <v>85</v>
      </c>
      <c r="B41" s="58">
        <v>20</v>
      </c>
      <c r="C41" s="59"/>
      <c r="D41" s="84" t="s">
        <v>84</v>
      </c>
      <c r="E41" s="84" t="s">
        <v>84</v>
      </c>
      <c r="F41" s="59"/>
      <c r="G41" s="85" t="s">
        <v>84</v>
      </c>
      <c r="H41" s="85" t="s">
        <v>84</v>
      </c>
    </row>
    <row r="42" spans="1:8" ht="15.75">
      <c r="A42" s="76" t="s">
        <v>86</v>
      </c>
      <c r="B42" s="58">
        <v>21</v>
      </c>
      <c r="C42" s="59">
        <v>38</v>
      </c>
      <c r="D42" s="84" t="s">
        <v>84</v>
      </c>
      <c r="E42" s="84" t="s">
        <v>84</v>
      </c>
      <c r="F42" s="59">
        <v>2</v>
      </c>
      <c r="G42" s="85" t="s">
        <v>84</v>
      </c>
      <c r="H42" s="85" t="s">
        <v>84</v>
      </c>
    </row>
  </sheetData>
  <sheetProtection selectLockedCells="1" selectUnlockedCells="1"/>
  <mergeCells count="10">
    <mergeCell ref="A15:H15"/>
    <mergeCell ref="A16:H16"/>
    <mergeCell ref="A17:H17"/>
    <mergeCell ref="B18:B20"/>
    <mergeCell ref="C18:E18"/>
    <mergeCell ref="F18:G18"/>
    <mergeCell ref="D19:E19"/>
    <mergeCell ref="F19:F20"/>
    <mergeCell ref="G19:G20"/>
    <mergeCell ref="H19:H20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6:X46"/>
  <sheetViews>
    <sheetView showGridLines="0" zoomScale="80" zoomScaleNormal="80" zoomScalePageLayoutView="0" workbookViewId="0" topLeftCell="A16">
      <selection activeCell="Y38" sqref="Y38"/>
    </sheetView>
  </sheetViews>
  <sheetFormatPr defaultColWidth="9.00390625" defaultRowHeight="12.75"/>
  <cols>
    <col min="1" max="1" width="42.875" style="1" customWidth="1"/>
    <col min="2" max="2" width="7.875" style="1" customWidth="1"/>
    <col min="3" max="15" width="0" style="1" hidden="1" customWidth="1"/>
    <col min="16" max="16" width="12.25390625" style="1" customWidth="1"/>
    <col min="17" max="17" width="13.00390625" style="1" customWidth="1"/>
    <col min="18" max="18" width="12.25390625" style="1" customWidth="1"/>
    <col min="19" max="19" width="11.75390625" style="1" customWidth="1"/>
    <col min="20" max="20" width="12.125" style="1" customWidth="1"/>
    <col min="21" max="21" width="12.00390625" style="1" customWidth="1"/>
    <col min="22" max="22" width="12.375" style="1" customWidth="1"/>
    <col min="23" max="23" width="12.625" style="1" customWidth="1"/>
    <col min="24" max="24" width="13.25390625" style="1" customWidth="1"/>
    <col min="25" max="25" width="12.75390625" style="1" customWidth="1"/>
    <col min="26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ht="19.5" customHeight="1">
      <c r="A16" s="173" t="s">
        <v>87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</row>
    <row r="17" spans="1:24" ht="15">
      <c r="A17" s="174" t="s">
        <v>88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</row>
    <row r="18" spans="1:24" ht="37.5" customHeight="1">
      <c r="A18" s="171" t="s">
        <v>62</v>
      </c>
      <c r="B18" s="171" t="s">
        <v>45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71" t="s">
        <v>89</v>
      </c>
      <c r="Q18" s="171" t="s">
        <v>90</v>
      </c>
      <c r="R18" s="171"/>
      <c r="S18" s="171"/>
      <c r="T18" s="171"/>
      <c r="U18" s="171"/>
      <c r="V18" s="171"/>
      <c r="W18" s="171"/>
      <c r="X18" s="171"/>
    </row>
    <row r="19" spans="1:24" ht="37.5" customHeight="1">
      <c r="A19" s="171"/>
      <c r="B19" s="17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1"/>
      <c r="Q19" s="69">
        <v>0</v>
      </c>
      <c r="R19" s="69">
        <v>1</v>
      </c>
      <c r="S19" s="69">
        <v>2</v>
      </c>
      <c r="T19" s="69">
        <v>3</v>
      </c>
      <c r="U19" s="69">
        <v>4</v>
      </c>
      <c r="V19" s="69">
        <v>5</v>
      </c>
      <c r="W19" s="69">
        <v>6</v>
      </c>
      <c r="X19" s="69" t="s">
        <v>91</v>
      </c>
    </row>
    <row r="20" spans="1:24" ht="12.75">
      <c r="A20" s="47">
        <v>1</v>
      </c>
      <c r="B20" s="47">
        <v>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</row>
    <row r="21" spans="1:24" ht="25.5">
      <c r="A21" s="74" t="s">
        <v>92</v>
      </c>
      <c r="B21" s="58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86">
        <f>SUM(Q21:X21)</f>
        <v>38</v>
      </c>
      <c r="Q21" s="87"/>
      <c r="R21" s="87"/>
      <c r="S21" s="87">
        <v>9</v>
      </c>
      <c r="T21" s="87">
        <v>6</v>
      </c>
      <c r="U21" s="87">
        <v>10</v>
      </c>
      <c r="V21" s="87">
        <v>8</v>
      </c>
      <c r="W21" s="87">
        <v>5</v>
      </c>
      <c r="X21" s="87"/>
    </row>
    <row r="22" spans="1:24" ht="15.75">
      <c r="A22" s="88" t="s">
        <v>93</v>
      </c>
      <c r="B22" s="58">
        <v>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86">
        <f>SUM(Q22:X22)</f>
        <v>14</v>
      </c>
      <c r="Q22" s="87"/>
      <c r="R22" s="87"/>
      <c r="S22" s="87">
        <v>3</v>
      </c>
      <c r="T22" s="87">
        <v>2</v>
      </c>
      <c r="U22" s="87">
        <v>2</v>
      </c>
      <c r="V22" s="87">
        <v>4</v>
      </c>
      <c r="W22" s="87">
        <v>3</v>
      </c>
      <c r="X22" s="87"/>
    </row>
    <row r="23" spans="1:24" ht="38.25">
      <c r="A23" s="74" t="s">
        <v>94</v>
      </c>
      <c r="B23" s="58">
        <v>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86">
        <f>SUM(Q23:X23)</f>
        <v>0</v>
      </c>
      <c r="Q23" s="87"/>
      <c r="R23" s="87"/>
      <c r="S23" s="87"/>
      <c r="T23" s="87"/>
      <c r="U23" s="87"/>
      <c r="V23" s="87"/>
      <c r="W23" s="87"/>
      <c r="X23" s="87"/>
    </row>
    <row r="24" spans="1:24" ht="15.75">
      <c r="A24" s="88" t="s">
        <v>93</v>
      </c>
      <c r="B24" s="58">
        <v>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86">
        <f>SUM(Q24:X24)</f>
        <v>0</v>
      </c>
      <c r="Q24" s="87"/>
      <c r="R24" s="87"/>
      <c r="S24" s="87"/>
      <c r="T24" s="87"/>
      <c r="U24" s="87"/>
      <c r="V24" s="87"/>
      <c r="W24" s="87"/>
      <c r="X24" s="87"/>
    </row>
    <row r="46" ht="12.75">
      <c r="V46" s="1" t="s">
        <v>95</v>
      </c>
    </row>
  </sheetData>
  <sheetProtection selectLockedCells="1" selectUnlockedCells="1"/>
  <mergeCells count="6">
    <mergeCell ref="A16:X16"/>
    <mergeCell ref="A17:X17"/>
    <mergeCell ref="A18:A19"/>
    <mergeCell ref="B18:B19"/>
    <mergeCell ref="P18:P19"/>
    <mergeCell ref="Q18:X18"/>
  </mergeCells>
  <printOptions/>
  <pageMargins left="0.7875" right="0.39375" top="0.7875" bottom="0.7875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7:R26"/>
  <sheetViews>
    <sheetView showGridLines="0" zoomScale="70" zoomScaleNormal="70" zoomScalePageLayoutView="0" workbookViewId="0" topLeftCell="A17">
      <selection activeCell="Q46" sqref="Q46"/>
    </sheetView>
  </sheetViews>
  <sheetFormatPr defaultColWidth="9.00390625" defaultRowHeight="12.75"/>
  <cols>
    <col min="1" max="1" width="56.00390625" style="1" customWidth="1"/>
    <col min="2" max="14" width="0" style="89" hidden="1" customWidth="1"/>
    <col min="15" max="15" width="8.125" style="89" customWidth="1"/>
    <col min="16" max="16" width="15.75390625" style="1" customWidth="1"/>
    <col min="17" max="17" width="37.7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90" customFormat="1" ht="39.75" customHeight="1">
      <c r="A17" s="167" t="s">
        <v>96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ht="15">
      <c r="A18" s="175" t="s">
        <v>97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42" customHeight="1">
      <c r="A19" s="52" t="s">
        <v>62</v>
      </c>
      <c r="B19" s="9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45</v>
      </c>
      <c r="P19" s="52" t="s">
        <v>98</v>
      </c>
      <c r="Q19" s="52" t="s">
        <v>99</v>
      </c>
    </row>
    <row r="20" spans="1:17" ht="12.75">
      <c r="A20" s="47">
        <v>1</v>
      </c>
      <c r="B20" s="9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47">
        <v>3</v>
      </c>
      <c r="Q20" s="47">
        <v>4</v>
      </c>
    </row>
    <row r="21" spans="1:17" ht="18" customHeight="1">
      <c r="A21" s="74" t="s">
        <v>100</v>
      </c>
      <c r="B21" s="9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8">
        <v>1</v>
      </c>
      <c r="P21" s="59">
        <v>5231</v>
      </c>
      <c r="Q21" s="59">
        <v>4669</v>
      </c>
    </row>
    <row r="22" spans="1:17" ht="27.75" customHeight="1">
      <c r="A22" s="74" t="s">
        <v>101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8">
        <v>2</v>
      </c>
      <c r="P22" s="77">
        <f>P23+P24</f>
        <v>2179</v>
      </c>
      <c r="Q22" s="77">
        <f>Q23+Q24</f>
        <v>1664</v>
      </c>
    </row>
    <row r="23" spans="1:17" ht="28.5" customHeight="1">
      <c r="A23" s="88" t="s">
        <v>102</v>
      </c>
      <c r="B23" s="9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8">
        <v>3</v>
      </c>
      <c r="P23" s="59">
        <v>501</v>
      </c>
      <c r="Q23" s="59">
        <v>405</v>
      </c>
    </row>
    <row r="24" spans="1:17" ht="17.25" customHeight="1">
      <c r="A24" s="88" t="s">
        <v>103</v>
      </c>
      <c r="B24" s="9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>
        <v>4</v>
      </c>
      <c r="P24" s="59">
        <v>1678</v>
      </c>
      <c r="Q24" s="59">
        <v>1259</v>
      </c>
    </row>
    <row r="25" spans="1:18" ht="17.25" customHeight="1">
      <c r="A25" s="92"/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  <c r="P25" s="96"/>
      <c r="Q25" s="96"/>
      <c r="R25" s="97"/>
    </row>
    <row r="26" spans="1:17" ht="12.75">
      <c r="A26" s="176" t="s">
        <v>104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98">
        <v>247</v>
      </c>
      <c r="Q26" s="89" t="s">
        <v>105</v>
      </c>
    </row>
  </sheetData>
  <sheetProtection selectLockedCells="1" selectUnlockedCells="1"/>
  <mergeCells count="3">
    <mergeCell ref="A17:Q17"/>
    <mergeCell ref="A18:Q18"/>
    <mergeCell ref="A26:O2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7:Q22"/>
  <sheetViews>
    <sheetView showGridLines="0" zoomScale="75" zoomScaleNormal="75" zoomScalePageLayoutView="0" workbookViewId="0" topLeftCell="A17">
      <selection activeCell="Q26" sqref="Q26"/>
    </sheetView>
  </sheetViews>
  <sheetFormatPr defaultColWidth="9.00390625" defaultRowHeight="12.75"/>
  <cols>
    <col min="1" max="1" width="61.25390625" style="1" customWidth="1"/>
    <col min="2" max="14" width="0" style="89" hidden="1" customWidth="1"/>
    <col min="15" max="15" width="8.125" style="89" customWidth="1"/>
    <col min="16" max="16" width="15.75390625" style="1" customWidth="1"/>
    <col min="17" max="17" width="31.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90" customFormat="1" ht="39.75" customHeight="1">
      <c r="A17" s="167" t="s">
        <v>106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ht="15">
      <c r="A18" s="175" t="s">
        <v>107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42" customHeight="1">
      <c r="A19" s="52" t="s">
        <v>62</v>
      </c>
      <c r="B19" s="9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45</v>
      </c>
      <c r="P19" s="52" t="s">
        <v>98</v>
      </c>
      <c r="Q19" s="52" t="s">
        <v>108</v>
      </c>
    </row>
    <row r="20" spans="1:17" ht="12.75">
      <c r="A20" s="47">
        <v>1</v>
      </c>
      <c r="B20" s="9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47">
        <v>3</v>
      </c>
      <c r="Q20" s="47">
        <v>4</v>
      </c>
    </row>
    <row r="21" spans="1:17" ht="27.75" customHeight="1">
      <c r="A21" s="74" t="s">
        <v>109</v>
      </c>
      <c r="B21" s="9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8">
        <v>1</v>
      </c>
      <c r="P21" s="59"/>
      <c r="Q21" s="59"/>
    </row>
    <row r="22" spans="1:17" ht="18.75" customHeight="1">
      <c r="A22" s="76" t="s">
        <v>110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8">
        <v>2</v>
      </c>
      <c r="P22" s="59"/>
      <c r="Q22" s="59"/>
    </row>
  </sheetData>
  <sheetProtection selectLockedCells="1" selectUnlockedCells="1"/>
  <mergeCells count="2">
    <mergeCell ref="A17:Q17"/>
    <mergeCell ref="A18:Q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7:Q31"/>
  <sheetViews>
    <sheetView showGridLines="0" zoomScale="75" zoomScaleNormal="75" zoomScalePageLayoutView="0" workbookViewId="0" topLeftCell="A17">
      <selection activeCell="R34" sqref="R34"/>
    </sheetView>
  </sheetViews>
  <sheetFormatPr defaultColWidth="9.00390625" defaultRowHeight="12.75"/>
  <cols>
    <col min="1" max="1" width="66.125" style="1" customWidth="1"/>
    <col min="2" max="14" width="0" style="89" hidden="1" customWidth="1"/>
    <col min="15" max="15" width="10.375" style="89" customWidth="1"/>
    <col min="16" max="16" width="20.375" style="1" customWidth="1"/>
    <col min="17" max="17" width="30.37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90" customFormat="1" ht="39.75" customHeight="1">
      <c r="A17" s="167" t="s">
        <v>111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ht="15">
      <c r="A18" s="175" t="s">
        <v>112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42" customHeight="1">
      <c r="A19" s="52" t="s">
        <v>62</v>
      </c>
      <c r="B19" s="9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45</v>
      </c>
      <c r="P19" s="52" t="s">
        <v>113</v>
      </c>
      <c r="Q19" s="52" t="s">
        <v>114</v>
      </c>
    </row>
    <row r="20" spans="1:17" ht="12.75">
      <c r="A20" s="47">
        <v>1</v>
      </c>
      <c r="B20" s="9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47">
        <v>3</v>
      </c>
      <c r="Q20" s="47">
        <v>4</v>
      </c>
    </row>
    <row r="21" spans="1:17" ht="19.5" customHeight="1">
      <c r="A21" s="74" t="s">
        <v>115</v>
      </c>
      <c r="B21" s="9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8">
        <v>1</v>
      </c>
      <c r="P21" s="77">
        <f>SUM(P22:P29)</f>
        <v>71</v>
      </c>
      <c r="Q21" s="77">
        <f>SUM(Q22:Q29)</f>
        <v>58</v>
      </c>
    </row>
    <row r="22" spans="1:17" ht="26.25" customHeight="1">
      <c r="A22" s="79" t="s">
        <v>116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8">
        <v>2</v>
      </c>
      <c r="P22" s="59"/>
      <c r="Q22" s="59"/>
    </row>
    <row r="23" spans="1:17" ht="27" customHeight="1">
      <c r="A23" s="79" t="s">
        <v>117</v>
      </c>
      <c r="B23" s="9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8">
        <v>3</v>
      </c>
      <c r="P23" s="59"/>
      <c r="Q23" s="59"/>
    </row>
    <row r="24" spans="1:17" ht="18.75" customHeight="1">
      <c r="A24" s="79" t="s">
        <v>118</v>
      </c>
      <c r="B24" s="9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>
        <v>4</v>
      </c>
      <c r="P24" s="59"/>
      <c r="Q24" s="59"/>
    </row>
    <row r="25" spans="1:17" ht="18.75" customHeight="1">
      <c r="A25" s="79" t="s">
        <v>119</v>
      </c>
      <c r="B25" s="9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8">
        <v>5</v>
      </c>
      <c r="P25" s="59">
        <v>10</v>
      </c>
      <c r="Q25" s="59">
        <v>5</v>
      </c>
    </row>
    <row r="26" spans="1:17" ht="18.75" customHeight="1">
      <c r="A26" s="79" t="s">
        <v>120</v>
      </c>
      <c r="B26" s="9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8">
        <v>6</v>
      </c>
      <c r="P26" s="59">
        <v>59</v>
      </c>
      <c r="Q26" s="59">
        <v>51</v>
      </c>
    </row>
    <row r="27" spans="1:17" ht="18.75" customHeight="1">
      <c r="A27" s="79" t="s">
        <v>121</v>
      </c>
      <c r="B27" s="9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8">
        <v>7</v>
      </c>
      <c r="P27" s="59"/>
      <c r="Q27" s="59"/>
    </row>
    <row r="28" spans="1:17" ht="18.75" customHeight="1">
      <c r="A28" s="79" t="s">
        <v>122</v>
      </c>
      <c r="B28" s="9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8">
        <v>8</v>
      </c>
      <c r="P28" s="59"/>
      <c r="Q28" s="59"/>
    </row>
    <row r="29" spans="1:17" ht="18.75" customHeight="1">
      <c r="A29" s="79" t="s">
        <v>123</v>
      </c>
      <c r="B29" s="9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8">
        <v>9</v>
      </c>
      <c r="P29" s="59">
        <v>2</v>
      </c>
      <c r="Q29" s="59">
        <v>2</v>
      </c>
    </row>
    <row r="31" spans="1:17" ht="12.75">
      <c r="A31" s="89" t="s">
        <v>124</v>
      </c>
      <c r="P31" s="98">
        <v>30</v>
      </c>
      <c r="Q31" s="89" t="s">
        <v>125</v>
      </c>
    </row>
  </sheetData>
  <sheetProtection selectLockedCells="1" selectUnlockedCells="1"/>
  <mergeCells count="2">
    <mergeCell ref="A17:Q17"/>
    <mergeCell ref="A18:Q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7:Q28"/>
  <sheetViews>
    <sheetView showGridLines="0" zoomScale="80" zoomScaleNormal="80" zoomScalePageLayoutView="0" workbookViewId="0" topLeftCell="A17">
      <selection activeCell="Q28" sqref="Q28"/>
    </sheetView>
  </sheetViews>
  <sheetFormatPr defaultColWidth="9.00390625" defaultRowHeight="12.75"/>
  <cols>
    <col min="1" max="1" width="50.75390625" style="1" customWidth="1"/>
    <col min="2" max="14" width="0" style="89" hidden="1" customWidth="1"/>
    <col min="15" max="15" width="5.625" style="89" customWidth="1"/>
    <col min="16" max="16" width="22.875" style="1" customWidth="1"/>
    <col min="17" max="17" width="37.25390625" style="1" customWidth="1"/>
    <col min="1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90" customFormat="1" ht="39.75" customHeight="1">
      <c r="A17" s="167" t="s">
        <v>126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ht="15">
      <c r="A18" s="174" t="s">
        <v>127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53.25" customHeight="1">
      <c r="A19" s="52" t="s">
        <v>62</v>
      </c>
      <c r="B19" s="9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 t="s">
        <v>45</v>
      </c>
      <c r="P19" s="52" t="s">
        <v>128</v>
      </c>
      <c r="Q19" s="52" t="s">
        <v>129</v>
      </c>
    </row>
    <row r="20" spans="1:17" ht="12.75">
      <c r="A20" s="47">
        <v>1</v>
      </c>
      <c r="B20" s="9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47">
        <v>3</v>
      </c>
      <c r="Q20" s="47">
        <v>4</v>
      </c>
    </row>
    <row r="21" spans="1:17" ht="27.75" customHeight="1">
      <c r="A21" s="74" t="s">
        <v>130</v>
      </c>
      <c r="B21" s="9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8">
        <v>1</v>
      </c>
      <c r="P21" s="85" t="s">
        <v>84</v>
      </c>
      <c r="Q21" s="75">
        <f>SUM(Q22:Q28)</f>
        <v>38</v>
      </c>
    </row>
    <row r="22" spans="1:17" ht="26.25" customHeight="1">
      <c r="A22" s="76" t="s">
        <v>131</v>
      </c>
      <c r="B22" s="9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8"/>
      <c r="P22" s="59"/>
      <c r="Q22" s="59"/>
    </row>
    <row r="23" spans="1:17" ht="14.25" customHeight="1">
      <c r="A23" s="46" t="s">
        <v>132</v>
      </c>
      <c r="B23" s="91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8">
        <v>2</v>
      </c>
      <c r="P23" s="59">
        <v>155</v>
      </c>
      <c r="Q23" s="59">
        <v>38</v>
      </c>
    </row>
    <row r="24" spans="1:17" ht="14.25" customHeight="1">
      <c r="A24" s="46"/>
      <c r="B24" s="9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>
        <v>3</v>
      </c>
      <c r="P24" s="59"/>
      <c r="Q24" s="59"/>
    </row>
    <row r="25" spans="1:17" ht="14.25" customHeight="1">
      <c r="A25" s="46"/>
      <c r="B25" s="91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8">
        <v>4</v>
      </c>
      <c r="P25" s="59"/>
      <c r="Q25" s="59"/>
    </row>
    <row r="26" spans="1:17" ht="15" customHeight="1">
      <c r="A26" s="46"/>
      <c r="B26" s="9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8">
        <v>5</v>
      </c>
      <c r="P26" s="59"/>
      <c r="Q26" s="59"/>
    </row>
    <row r="27" spans="1:17" ht="15" customHeight="1">
      <c r="A27" s="46"/>
      <c r="B27" s="9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8">
        <v>6</v>
      </c>
      <c r="P27" s="59"/>
      <c r="Q27" s="59"/>
    </row>
    <row r="28" spans="1:17" ht="13.5" customHeight="1">
      <c r="A28" s="46"/>
      <c r="B28" s="9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8">
        <v>7</v>
      </c>
      <c r="P28" s="59"/>
      <c r="Q28" s="59"/>
    </row>
  </sheetData>
  <sheetProtection selectLockedCells="1" selectUnlockedCells="1"/>
  <mergeCells count="2">
    <mergeCell ref="A17:Q17"/>
    <mergeCell ref="A18:Q1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2014-12-17T19:41:47Z</cp:lastPrinted>
  <dcterms:created xsi:type="dcterms:W3CDTF">2003-01-29T09:22:15Z</dcterms:created>
  <dcterms:modified xsi:type="dcterms:W3CDTF">2014-12-27T12:35:43Z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5.006.20.15.171</vt:lpwstr>
  </property>
</Properties>
</file>